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 activeTab="1"/>
  </bookViews>
  <sheets>
    <sheet name="Критерии оценки" sheetId="1" r:id="rId1"/>
    <sheet name="Перечень профессиональных задач" sheetId="2" r:id="rId2"/>
  </sheets>
  <calcPr calcId="124519" iterateDelta="1E-4"/>
</workbook>
</file>

<file path=xl/calcChain.xml><?xml version="1.0" encoding="utf-8"?>
<calcChain xmlns="http://schemas.openxmlformats.org/spreadsheetml/2006/main">
  <c r="I90" i="1"/>
  <c r="I29"/>
  <c r="I140" s="1"/>
  <c r="P10"/>
  <c r="I10"/>
  <c r="Q9"/>
  <c r="P9"/>
  <c r="O9"/>
  <c r="N9"/>
  <c r="M9"/>
  <c r="L9"/>
  <c r="K9"/>
  <c r="Q8"/>
  <c r="P8"/>
  <c r="O8"/>
  <c r="N8"/>
  <c r="M8"/>
  <c r="L8"/>
  <c r="K8"/>
  <c r="P7"/>
  <c r="O7"/>
  <c r="N7"/>
  <c r="M7"/>
  <c r="L7"/>
  <c r="K7"/>
  <c r="Q7" s="1"/>
  <c r="P6"/>
  <c r="O6"/>
  <c r="N6"/>
  <c r="M6"/>
  <c r="L6"/>
  <c r="Q6" s="1"/>
  <c r="K6"/>
  <c r="P5"/>
  <c r="O5"/>
  <c r="N5"/>
  <c r="M5"/>
  <c r="L5"/>
  <c r="K5"/>
  <c r="Q5" s="1"/>
  <c r="P4"/>
  <c r="O4"/>
  <c r="N4"/>
  <c r="M4"/>
  <c r="L4"/>
  <c r="K4"/>
  <c r="Q4" s="1"/>
  <c r="P3"/>
  <c r="O3"/>
  <c r="O10" s="1"/>
  <c r="N3"/>
  <c r="N10" s="1"/>
  <c r="M3"/>
  <c r="M10" s="1"/>
  <c r="L3"/>
  <c r="L10" s="1"/>
  <c r="K3"/>
  <c r="Q3" s="1"/>
  <c r="Q10" s="1"/>
  <c r="K10" l="1"/>
</calcChain>
</file>

<file path=xl/sharedStrings.xml><?xml version="1.0" encoding="utf-8"?>
<sst xmlns="http://schemas.openxmlformats.org/spreadsheetml/2006/main" count="527" uniqueCount="161">
  <si>
    <t>Мероприятие</t>
  </si>
  <si>
    <t>А</t>
  </si>
  <si>
    <t>Б</t>
  </si>
  <si>
    <t>В</t>
  </si>
  <si>
    <t>Г</t>
  </si>
  <si>
    <t>Д</t>
  </si>
  <si>
    <t>Е</t>
  </si>
  <si>
    <t>Итого</t>
  </si>
  <si>
    <t>Номер компетенции</t>
  </si>
  <si>
    <t>Наименование компетенции</t>
  </si>
  <si>
    <t>Кузовной ремонт</t>
  </si>
  <si>
    <t>Наименование квалификации</t>
  </si>
  <si>
    <t>неактуально</t>
  </si>
  <si>
    <t>Шифр КОД</t>
  </si>
  <si>
    <t>Код</t>
  </si>
  <si>
    <t>Подкритерий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</si>
  <si>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</si>
  <si>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</si>
  <si>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</si>
  <si>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</si>
  <si>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</si>
  <si>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</si>
  <si>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</si>
  <si>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ДИАГНОСТИРОВАНИЕ И ВОССТАНОВЛЕНИЕ ГЕОМЕТРИИ АВТОМОБИЛЬНОГО КУЗОВА ИЛИ ЕГО ЧАСТИ</t>
  </si>
  <si>
    <t>А1</t>
  </si>
  <si>
    <t>Диагностирование и измерение</t>
  </si>
  <si>
    <t>И</t>
  </si>
  <si>
    <t>Произведен осмотр автомобиля. Акт приема заполнен верно (по эталонному акту)</t>
  </si>
  <si>
    <t xml:space="preserve">Вычесть все баллы, если не выполнено </t>
  </si>
  <si>
    <t>Выполнено/не выполнено</t>
  </si>
  <si>
    <t>Телескопическая линейка собрана верно, в процессе измерения использовались необходимые адаптеры</t>
  </si>
  <si>
    <t>Вычесть все баллы, если не выполнено</t>
  </si>
  <si>
    <t>По контрольной карте определены все точки на кузове</t>
  </si>
  <si>
    <t>Произведен замер каждой пары точек, указанных в контрольной карте</t>
  </si>
  <si>
    <t>Вычесть 0,2 балл за каждую неопределенную пару точек или неправильный замер</t>
  </si>
  <si>
    <t>Более 5 неправильно замеренных пар точек - вычесть все баллы</t>
  </si>
  <si>
    <t>Связаны (верно определены размеры) 4 точек, указанные в конкурсном задании</t>
  </si>
  <si>
    <t>Выполнена подготовка электронной измерительной системы к работе. Верно заполнены все поля созданного проекта</t>
  </si>
  <si>
    <t>Вычесть 0,1 балла за каждый пропущенное/неверно заполненное поле проекта</t>
  </si>
  <si>
    <t>Более 5 неверных или пропущенных полей - вычесть все баллы</t>
  </si>
  <si>
    <t>Выполнено измерение контрольных точек (КТ) согласно представленной базе данных</t>
  </si>
  <si>
    <t>Вычесть 0,1 балла за каждую пропущенную/неверно определенную контрольную точку</t>
  </si>
  <si>
    <t>Более 10 пропущенных неверно определенных контрольных точек - вычесть все баллы</t>
  </si>
  <si>
    <t>Произведен расчет в сравнении с базой данных, определены отклонения расположения КТ</t>
  </si>
  <si>
    <t>В проект добавлены КТ, непредставленные в базе данных</t>
  </si>
  <si>
    <t>Выполнен расчет диагоналей добавленных КТ для однозначного определения геометрии автомобильного кузова</t>
  </si>
  <si>
    <t>Выполнено сравнение дополнительных  элементов конструкции автомобиля (по указанию эксперта или КЗ)</t>
  </si>
  <si>
    <t>Составлено заключение по итогам диагностики геометрии (дан исчерпывающий комментарий в программе измерений);</t>
  </si>
  <si>
    <t>Результаты измерений сохранены на локальный диск компьютера под своим именем и фамилией</t>
  </si>
  <si>
    <t>Рабочее место убрано (стереопара с закрытыми крышками на своем месте, адаптеры в ложементе, ПО закрыто), убран инструмент и оснастка</t>
  </si>
  <si>
    <t>Автомобиль подготовлен к выдаче и выдан эксперту после диагностики</t>
  </si>
  <si>
    <t>Нарушения правил ТБ и охраны труда не зафиксированы</t>
  </si>
  <si>
    <t>Перечень профессиональных задач</t>
  </si>
  <si>
    <t>Организация деятельности и безопасность. Сопроводительная и нормативная документация</t>
  </si>
  <si>
    <t>Коммуникация и работа с людьми</t>
  </si>
  <si>
    <t>Формирование технологического процесса / управление процессами и творчество</t>
  </si>
  <si>
    <t>Конструкция автомобильного кузова</t>
  </si>
  <si>
    <t>Технологические процессы ремонта автомобильного кузова и его элементов</t>
  </si>
  <si>
    <t>Работа с оборудованием, инструментом и материалами (инструментарий и ресурсы)</t>
  </si>
  <si>
    <t>Работа с программным обеспечением и программирование</t>
  </si>
  <si>
    <t>РЕМОНТ СИЛОВОГО КАРКАСА КУЗОВА ИЛИ ОТДЕЛЬНЫХ ЕГО ЭЛЕМЕНТОВ</t>
  </si>
  <si>
    <t>Б1</t>
  </si>
  <si>
    <t>Демонтаж повреждённого элемента</t>
  </si>
  <si>
    <t>Линия реза выполнена по приведенной схеме</t>
  </si>
  <si>
    <t>Откл. +/-1 мм</t>
  </si>
  <si>
    <t>Рез выполнен прямолинейно</t>
  </si>
  <si>
    <t>Откл. +/-0,5 мм</t>
  </si>
  <si>
    <t>Отсутствует сквозной прорез сопряженных поверхностей в зоне реза</t>
  </si>
  <si>
    <t>Места удаления сварочных точек зачищены</t>
  </si>
  <si>
    <t>Удалены заусенцы и острые кромки в зоне реза на оставшейся части структурного элемента</t>
  </si>
  <si>
    <t>Удалено ЛКП в зоне реза под сварку MIG</t>
  </si>
  <si>
    <t>20 мм</t>
  </si>
  <si>
    <t>Отшлифованы места удаления сварочных точек (под нанесение грунта)</t>
  </si>
  <si>
    <t>Р120</t>
  </si>
  <si>
    <t>Б2</t>
  </si>
  <si>
    <t>Подгонка детали</t>
  </si>
  <si>
    <t>Ремонтная вставка подготовлена, выполнен рез согласно схеме</t>
  </si>
  <si>
    <t>Заусенцы и острые кромки на линии реза ремонтной детали удалены</t>
  </si>
  <si>
    <t>Количество и расположение отверстий под электрозаклепки соответствуют приведенной схеме</t>
  </si>
  <si>
    <t>min 30 мм max 50 мм</t>
  </si>
  <si>
    <t>Удалены заусенцы, острые кромки отверстий под электрозаклепки</t>
  </si>
  <si>
    <t>Удалено ЛКП на отбортовках ремонтной вставки и прилегающих поверхностей</t>
  </si>
  <si>
    <t>Вычесть 0,1 балла за каждую незачищенную или недостаточно зачищенную  сторону</t>
  </si>
  <si>
    <t>Вычесть 0,2 балла за каждую незачищенную или недостаточно зачищенную  сторону</t>
  </si>
  <si>
    <t>Отшлифованы сопрягающиеся с  поверхности отбортовок ремонтной вставки под нанесение токопроводящего грунта</t>
  </si>
  <si>
    <t>Р180</t>
  </si>
  <si>
    <t>Обезжирены места отсверловки под нанесение грунта на детале и ремонтной вставке</t>
  </si>
  <si>
    <t>Цинкосодержащий грунт нанесен на места отсверловки на детале и ремонтной вставке</t>
  </si>
  <si>
    <t>Ремонтная вставка установлена, прихватки выполнены</t>
  </si>
  <si>
    <t>Зазор по линии реза (под MAG сварку) в допуске</t>
  </si>
  <si>
    <t>1,0-1,5 мм</t>
  </si>
  <si>
    <t>С</t>
  </si>
  <si>
    <t>Качество нанесения цинкосодержащего грунта</t>
  </si>
  <si>
    <t>не соответствует отраслевому стандарту</t>
  </si>
  <si>
    <t>соответствует отраслевому стандарту</t>
  </si>
  <si>
    <t>соответствует отраслевому стандарту и превосходит его в некоторых отношениях</t>
  </si>
  <si>
    <t>отлично по сравнению с отраслевым стандартом</t>
  </si>
  <si>
    <t>Б3</t>
  </si>
  <si>
    <t>Сварка</t>
  </si>
  <si>
    <t>Сварочный шов MAG выполнен по всей длине линии реза</t>
  </si>
  <si>
    <t/>
  </si>
  <si>
    <t>Сварочный шов MAG: высота</t>
  </si>
  <si>
    <t>2 мм</t>
  </si>
  <si>
    <t>Сварочный шов MAG: ширина</t>
  </si>
  <si>
    <t>6 мм</t>
  </si>
  <si>
    <t>Сварочный шов MAG выполнен без дефектов</t>
  </si>
  <si>
    <t>Присутствуют дефекты (отверстия, пропуски, прожеги, трещины, пористость и тд.) - При наличии более 3-х дефектов - нет</t>
  </si>
  <si>
    <t>Электрозаклепки выполнены по всем подготовленным отверстиям</t>
  </si>
  <si>
    <t>Электрозаклепки: высота</t>
  </si>
  <si>
    <t>3 мм</t>
  </si>
  <si>
    <t>Электрозаклепки: диаметр</t>
  </si>
  <si>
    <t>1,5 D отверстия</t>
  </si>
  <si>
    <t>Электрозаклепки выполнены без дефектов</t>
  </si>
  <si>
    <t>Вычесть все баллы если более 3-х электрозаклепок имеют дефекты (отверстия, пропуски, прожеги, трещины, пористость и тд.)</t>
  </si>
  <si>
    <t>Б4</t>
  </si>
  <si>
    <t>Зачистка сварочных швов</t>
  </si>
  <si>
    <t>Сварочный шов обточен в уровень с соседними плоскостями</t>
  </si>
  <si>
    <t>Электрозаклепки обточены в уровень с соседними плоскостями</t>
  </si>
  <si>
    <t>Отсутствуют дефекты обточки сварочного шва</t>
  </si>
  <si>
    <t>Вычесть все баллы если обнаружено утоньшение металла, глубокие риски, перегрев и прочее</t>
  </si>
  <si>
    <t>Отсутствуют дефекты обточки электрозаклепок</t>
  </si>
  <si>
    <t>Зона сварочного шва отшлифована</t>
  </si>
  <si>
    <t>Зоны электрозаклепок отшлифованы</t>
  </si>
  <si>
    <t>Отбортовки порога плотно прилегают друг к другу</t>
  </si>
  <si>
    <t>0,8 мм</t>
  </si>
  <si>
    <t>Организация рабочего места</t>
  </si>
  <si>
    <t>Качество исполнения электрозаклепок</t>
  </si>
  <si>
    <t>Качество исполнения сварочного шва</t>
  </si>
  <si>
    <t>РЕМОНТ МЕТАЛЛИЧЕСКИХ СЪЕМНЫХ ПАНЕЛЕЙ, ОПЕРЕНИЯ КУЗОВА</t>
  </si>
  <si>
    <t>В1</t>
  </si>
  <si>
    <t>Правка поверхности детали</t>
  </si>
  <si>
    <t>ЛКП в зоне ремонта А удалено без утоньшения металла</t>
  </si>
  <si>
    <t>ЛКП в зоне ремонта Б удалено без утоньшения металла</t>
  </si>
  <si>
    <t>ЛКП в зоне ремонта В удалено без утоньшения металла</t>
  </si>
  <si>
    <t>ЛКП в зоне ремонта Г удалено без утоньшения металла</t>
  </si>
  <si>
    <t>Отсутствуют задиры от абразивного камня в зоне ремонта А</t>
  </si>
  <si>
    <t>Отсутствуют задиры от абразивного камня в зоне ремонта Б</t>
  </si>
  <si>
    <t>Отсутствуют задиры от абразивного камня в зоне ремонта В</t>
  </si>
  <si>
    <t>Отсутствуют задиры от абразивного камня в зоне ремонта Г</t>
  </si>
  <si>
    <t>Отсутствует отклонение формы поверхности А (ямы)</t>
  </si>
  <si>
    <t>Отсутствует отклонение формы поверхности Б (ямы)</t>
  </si>
  <si>
    <t>Отсутствует отклонение формы поверхности В (ямы)</t>
  </si>
  <si>
    <t>Отсутствует отклонение формы поверхности Г (ямы)</t>
  </si>
  <si>
    <t>Отсутствует отклонение формы поверхности (бугры) А</t>
  </si>
  <si>
    <t>Отсутствует отклонение формы поверхности (бугры) Б</t>
  </si>
  <si>
    <t>Отсутствует отклонение формы поверхности (бугры) В</t>
  </si>
  <si>
    <t>Отсутствует отклонение формы поверхности (бугры) Г</t>
  </si>
  <si>
    <t>Все дефекты от рихтовки в зоне ремонта А  устранены</t>
  </si>
  <si>
    <t>Все дефекты от рихтовки в зоне ремонта Б  устранены</t>
  </si>
  <si>
    <t>Все дефекты от рихтовки в зоне ремонта В  устранены</t>
  </si>
  <si>
    <t>Все дефекты от рихтовки в зоне ремонта Г  устранены</t>
  </si>
  <si>
    <t>Зона ремонта А: плоскость  жесткая и упругая</t>
  </si>
  <si>
    <t>Зона ремонта Б: плоскость  жесткая и упругая</t>
  </si>
  <si>
    <t>Зона ремонта В: плоскость  жесткая и упругая</t>
  </si>
  <si>
    <t>Зона ремонта Г: плоскость  жесткая и упругая</t>
  </si>
  <si>
    <t>Панель двери очищена от пыли</t>
  </si>
  <si>
    <t>Качество ремонта зоны А</t>
  </si>
  <si>
    <t>Качество ремонта зоны Б</t>
  </si>
  <si>
    <t>Качество ремонта зоны В</t>
  </si>
  <si>
    <t>Качество ремонта зоны Г</t>
  </si>
  <si>
    <t>Региональный этап чемпионата по профессиональному мастерству 2024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</si>
</sst>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b/>
      <sz val="10"/>
      <color theme="0"/>
      <name val="Times New Roman"/>
      <family val="1"/>
      <charset val="204"/>
    </font>
    <font>
      <u/>
      <sz val="10"/>
      <color theme="0"/>
      <name val="Times New Roman"/>
      <family val="1"/>
      <charset val="204"/>
    </font>
    <font>
      <b/>
      <sz val="12"/>
      <color theme="0"/>
      <name val="Calibri"/>
      <family val="2"/>
      <charset val="204"/>
      <scheme val="minor"/>
    </font>
    <font>
      <sz val="10"/>
      <color theme="0"/>
      <name val="Arial"/>
      <family val="2"/>
      <charset val="204"/>
    </font>
    <font>
      <u/>
      <sz val="10"/>
      <color theme="0"/>
      <name val="Arial"/>
      <family val="2"/>
      <charset val="204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wrapText="1"/>
    </xf>
    <xf numFmtId="0" fontId="1" fillId="0" borderId="0" xfId="0" quotePrefix="1" applyFont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" fillId="0" borderId="0" xfId="0" quotePrefix="1" applyFont="1"/>
    <xf numFmtId="0" fontId="1" fillId="0" borderId="0" xfId="0" applyFont="1" applyAlignment="1">
      <alignment horizontal="left"/>
    </xf>
    <xf numFmtId="0" fontId="8" fillId="2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9" fillId="3" borderId="0" xfId="0" applyFont="1" applyFill="1" applyAlignment="1">
      <alignment horizontal="center"/>
    </xf>
    <xf numFmtId="0" fontId="9" fillId="3" borderId="0" xfId="0" applyFont="1" applyFill="1"/>
    <xf numFmtId="0" fontId="9" fillId="3" borderId="0" xfId="0" applyFont="1" applyFill="1" applyAlignment="1">
      <alignment wrapText="1"/>
    </xf>
    <xf numFmtId="2" fontId="9" fillId="3" borderId="0" xfId="0" applyNumberFormat="1" applyFont="1" applyFill="1"/>
    <xf numFmtId="0" fontId="10" fillId="0" borderId="0" xfId="0" applyFont="1" applyFill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2" fillId="3" borderId="0" xfId="0" applyFont="1" applyFill="1" applyAlignment="1">
      <alignment horizontal="center"/>
    </xf>
    <xf numFmtId="0" fontId="12" fillId="3" borderId="0" xfId="0" applyFont="1" applyFill="1"/>
    <xf numFmtId="0" fontId="12" fillId="3" borderId="0" xfId="0" applyFont="1" applyFill="1" applyAlignment="1">
      <alignment wrapText="1"/>
    </xf>
    <xf numFmtId="2" fontId="12" fillId="3" borderId="0" xfId="0" applyNumberFormat="1" applyFont="1" applyFill="1"/>
    <xf numFmtId="0" fontId="1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2" fontId="10" fillId="2" borderId="0" xfId="0" applyNumberFormat="1" applyFont="1" applyFill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1"/>
  <sheetViews>
    <sheetView topLeftCell="A133" workbookViewId="0">
      <selection activeCell="D3" sqref="D3"/>
    </sheetView>
  </sheetViews>
  <sheetFormatPr defaultColWidth="17.77734375" defaultRowHeight="17.399999999999999" customHeight="1"/>
  <cols>
    <col min="1" max="1" width="6.77734375" customWidth="1"/>
    <col min="2" max="2" width="17.5546875" customWidth="1"/>
    <col min="4" max="4" width="48.33203125" customWidth="1"/>
    <col min="5" max="5" width="6.44140625" customWidth="1"/>
    <col min="8" max="8" width="7.5546875" customWidth="1"/>
    <col min="9" max="9" width="10.77734375" customWidth="1"/>
  </cols>
  <sheetData>
    <row r="1" spans="1:17" ht="17.399999999999999" customHeight="1">
      <c r="A1" s="34"/>
      <c r="C1" s="35"/>
      <c r="D1" s="33"/>
      <c r="E1" s="35"/>
      <c r="F1" s="33"/>
      <c r="G1" s="33"/>
      <c r="H1" s="33"/>
      <c r="J1" s="7"/>
      <c r="K1" s="7"/>
      <c r="L1" s="7"/>
      <c r="M1" s="7"/>
      <c r="N1" s="7"/>
      <c r="O1" s="7"/>
      <c r="P1" s="7"/>
      <c r="Q1" s="7"/>
    </row>
    <row r="2" spans="1:17" ht="17.399999999999999" customHeight="1">
      <c r="A2" s="1"/>
      <c r="B2" s="1" t="s">
        <v>0</v>
      </c>
      <c r="C2" s="2"/>
      <c r="D2" s="3" t="s">
        <v>160</v>
      </c>
      <c r="E2" s="4"/>
      <c r="F2" s="5"/>
      <c r="G2" s="5"/>
      <c r="H2" s="5"/>
      <c r="I2" s="6"/>
      <c r="J2" s="7"/>
      <c r="K2" s="8" t="s">
        <v>1</v>
      </c>
      <c r="L2" s="8" t="s">
        <v>2</v>
      </c>
      <c r="M2" s="9" t="s">
        <v>3</v>
      </c>
      <c r="N2" s="9" t="s">
        <v>4</v>
      </c>
      <c r="O2" s="9" t="s">
        <v>5</v>
      </c>
      <c r="P2" s="9" t="s">
        <v>6</v>
      </c>
      <c r="Q2" s="9" t="s">
        <v>7</v>
      </c>
    </row>
    <row r="3" spans="1:17" ht="17.399999999999999" customHeight="1">
      <c r="A3" s="1"/>
      <c r="B3" s="1" t="s">
        <v>8</v>
      </c>
      <c r="C3" s="2"/>
      <c r="D3" s="4">
        <v>13</v>
      </c>
      <c r="E3" s="4"/>
      <c r="F3" s="5"/>
      <c r="G3" s="5"/>
      <c r="H3" s="5"/>
      <c r="I3" s="6"/>
      <c r="J3" s="10">
        <v>1</v>
      </c>
      <c r="K3" s="11">
        <f>SUMIF(H12:H27,1,I12:I27)</f>
        <v>2</v>
      </c>
      <c r="L3" s="11">
        <f>SUMIF(H31:H88,1,I31:I88)</f>
        <v>0.8</v>
      </c>
      <c r="M3" s="12">
        <f>SUMIF(H92:H137,1,I92:I137)</f>
        <v>0.7</v>
      </c>
      <c r="N3" s="12" t="e">
        <f>SUMIF(#REF!,1,#REF!)</f>
        <v>#REF!</v>
      </c>
      <c r="O3" s="12" t="e">
        <f>SUMIF(#REF!,1,#REF!)</f>
        <v>#REF!</v>
      </c>
      <c r="P3" s="13" t="e">
        <f>SUMIF(#REF!,1,#REF!)</f>
        <v>#REF!</v>
      </c>
      <c r="Q3" s="12" t="e">
        <f>SUM(K3:P3)</f>
        <v>#REF!</v>
      </c>
    </row>
    <row r="4" spans="1:17" ht="17.399999999999999" customHeight="1">
      <c r="A4" s="1"/>
      <c r="B4" s="1" t="s">
        <v>9</v>
      </c>
      <c r="C4" s="2"/>
      <c r="D4" s="14" t="s">
        <v>10</v>
      </c>
      <c r="E4" s="4"/>
      <c r="F4" s="5"/>
      <c r="G4" s="5"/>
      <c r="H4" s="5"/>
      <c r="I4" s="6"/>
      <c r="J4" s="10">
        <v>2</v>
      </c>
      <c r="K4" s="11">
        <f>SUMIF(H12:H27,2,I12:I27)</f>
        <v>1.1000000000000001</v>
      </c>
      <c r="L4" s="11">
        <f>SUMIF(H31:H88,2,I31:I88)</f>
        <v>5.3</v>
      </c>
      <c r="M4" s="12">
        <f>SUMIF(H92:H137,2,I92:I137)</f>
        <v>0.3</v>
      </c>
      <c r="N4" s="12" t="e">
        <f>SUMIF(#REF!,2,#REF!)</f>
        <v>#REF!</v>
      </c>
      <c r="O4" s="12" t="e">
        <f>SUMIF(#REF!,2,#REF!)</f>
        <v>#REF!</v>
      </c>
      <c r="P4" s="13" t="e">
        <f>SUMIF(#REF!,2,#REF!)</f>
        <v>#REF!</v>
      </c>
      <c r="Q4" s="12" t="e">
        <f t="shared" ref="Q4:Q9" si="0">SUM(K4:P4)</f>
        <v>#REF!</v>
      </c>
    </row>
    <row r="5" spans="1:17" ht="17.399999999999999" customHeight="1">
      <c r="A5" s="1"/>
      <c r="B5" s="1" t="s">
        <v>11</v>
      </c>
      <c r="C5" s="2"/>
      <c r="D5" s="14" t="s">
        <v>12</v>
      </c>
      <c r="E5" s="15"/>
      <c r="F5" s="5"/>
      <c r="G5" s="5"/>
      <c r="H5" s="5"/>
      <c r="I5" s="6"/>
      <c r="J5" s="10">
        <v>3</v>
      </c>
      <c r="K5" s="11">
        <f>SUMIF(H12:H27,3,I12:I27)</f>
        <v>0</v>
      </c>
      <c r="L5" s="11">
        <f>SUMIF(H31:H88,3,I31:I88)</f>
        <v>2.5</v>
      </c>
      <c r="M5" s="12">
        <f>SUMIF(H92:H137,3,I92:I137)</f>
        <v>4</v>
      </c>
      <c r="N5" s="12" t="e">
        <f>SUMIF(#REF!,3,#REF!)</f>
        <v>#REF!</v>
      </c>
      <c r="O5" s="12" t="e">
        <f>SUMIF(#REF!,3,#REF!)</f>
        <v>#REF!</v>
      </c>
      <c r="P5" s="13" t="e">
        <f>SUMIF(#REF!,3,#REF!)</f>
        <v>#REF!</v>
      </c>
      <c r="Q5" s="12" t="e">
        <f t="shared" si="0"/>
        <v>#REF!</v>
      </c>
    </row>
    <row r="6" spans="1:17" ht="17.399999999999999" customHeight="1">
      <c r="A6" s="1"/>
      <c r="B6" s="1" t="s">
        <v>13</v>
      </c>
      <c r="C6" s="2"/>
      <c r="D6" s="14" t="s">
        <v>12</v>
      </c>
      <c r="E6" s="15"/>
      <c r="F6" s="5"/>
      <c r="G6" s="5"/>
      <c r="H6" s="5"/>
      <c r="I6" s="6"/>
      <c r="J6" s="10">
        <v>4</v>
      </c>
      <c r="K6" s="11">
        <f>SUMIF(H12:H27,4,I12:I27)</f>
        <v>1.5</v>
      </c>
      <c r="L6" s="11">
        <f>SUMIF(H31:H88,4,I31:I88)</f>
        <v>1.5</v>
      </c>
      <c r="M6" s="12">
        <f>SUMIF(H92:H137,4,I92:I137)</f>
        <v>1.6</v>
      </c>
      <c r="N6" s="12" t="e">
        <f>SUMIF(#REF!,4,#REF!)</f>
        <v>#REF!</v>
      </c>
      <c r="O6" s="12" t="e">
        <f>SUMIF(#REF!,4,#REF!)</f>
        <v>#REF!</v>
      </c>
      <c r="P6" s="13" t="e">
        <f>SUMIF(#REF!,4,#REF!)</f>
        <v>#REF!</v>
      </c>
      <c r="Q6" s="12" t="e">
        <f t="shared" si="0"/>
        <v>#REF!</v>
      </c>
    </row>
    <row r="7" spans="1:17" ht="17.399999999999999" customHeight="1">
      <c r="A7" s="1"/>
      <c r="B7" s="6"/>
      <c r="C7" s="2"/>
      <c r="D7" s="5"/>
      <c r="E7" s="2"/>
      <c r="F7" s="5"/>
      <c r="G7" s="5"/>
      <c r="H7" s="5"/>
      <c r="I7" s="6"/>
      <c r="J7" s="10">
        <v>5</v>
      </c>
      <c r="K7" s="11">
        <f>SUMIF(H12:H27,5,I12:I27)</f>
        <v>3.5</v>
      </c>
      <c r="L7" s="11">
        <f>SUMIF(H31:H88,5,I31:I88)</f>
        <v>16.100000000000001</v>
      </c>
      <c r="M7" s="12">
        <f>SUMIF(H92:H137,5,I92:I137)</f>
        <v>2</v>
      </c>
      <c r="N7" s="12" t="e">
        <f>SUMIF(#REF!,5,#REF!)</f>
        <v>#REF!</v>
      </c>
      <c r="O7" s="12" t="e">
        <f>SUMIF(#REF!,5,#REF!)</f>
        <v>#REF!</v>
      </c>
      <c r="P7" s="13" t="e">
        <f>SUMIF(#REF!,5,#REF!)</f>
        <v>#REF!</v>
      </c>
      <c r="Q7" s="12" t="e">
        <f t="shared" si="0"/>
        <v>#REF!</v>
      </c>
    </row>
    <row r="8" spans="1:17" ht="62.4">
      <c r="A8" s="16" t="s">
        <v>14</v>
      </c>
      <c r="B8" s="16" t="s">
        <v>15</v>
      </c>
      <c r="C8" s="16" t="s">
        <v>16</v>
      </c>
      <c r="D8" s="16" t="s">
        <v>17</v>
      </c>
      <c r="E8" s="16" t="s">
        <v>18</v>
      </c>
      <c r="F8" s="16" t="s">
        <v>19</v>
      </c>
      <c r="G8" s="16" t="s">
        <v>20</v>
      </c>
      <c r="H8" s="16" t="s">
        <v>21</v>
      </c>
      <c r="I8" s="16" t="s">
        <v>22</v>
      </c>
      <c r="J8" s="17">
        <v>6</v>
      </c>
      <c r="K8" s="11">
        <f>SUMIF(H12:H27,6,I12:I27)</f>
        <v>0</v>
      </c>
      <c r="L8" s="11">
        <f>SUMIF(H31:H88,6,I31:I88)</f>
        <v>3.3</v>
      </c>
      <c r="M8" s="12">
        <f>SUMIF(H92:H137,6,I92:I137)</f>
        <v>4.8</v>
      </c>
      <c r="N8" s="12" t="e">
        <f>SUMIF(#REF!,6,#REF!)</f>
        <v>#REF!</v>
      </c>
      <c r="O8" s="12" t="e">
        <f>SUMIF(#REF!,6,#REF!)</f>
        <v>#REF!</v>
      </c>
      <c r="P8" s="13" t="e">
        <f>SUMIF(#REF!,6,#REF!)</f>
        <v>#REF!</v>
      </c>
      <c r="Q8" s="12" t="e">
        <f t="shared" si="0"/>
        <v>#REF!</v>
      </c>
    </row>
    <row r="9" spans="1:17" ht="15.6">
      <c r="A9" s="1"/>
      <c r="B9" s="6"/>
      <c r="C9" s="2"/>
      <c r="D9" s="5"/>
      <c r="E9" s="2"/>
      <c r="F9" s="5"/>
      <c r="G9" s="5"/>
      <c r="H9" s="6"/>
      <c r="I9" s="6"/>
      <c r="J9" s="10">
        <v>7</v>
      </c>
      <c r="K9" s="11">
        <f>SUMIF(H12:H27,7,I12:I27)</f>
        <v>2.7</v>
      </c>
      <c r="L9" s="11">
        <f>SUMIF(H31:H88,7,I31:I88)</f>
        <v>0.5</v>
      </c>
      <c r="M9" s="12">
        <f>SUMIF(H92:H137,7,I92:I137)</f>
        <v>1.6</v>
      </c>
      <c r="N9" s="12" t="e">
        <f>SUMIF(#REF!,7,#REF!)</f>
        <v>#REF!</v>
      </c>
      <c r="O9" s="12" t="e">
        <f>SUMIF(#REF!,7,#REF!)</f>
        <v>#REF!</v>
      </c>
      <c r="P9" s="13" t="e">
        <f>SUMIF(#REF!,7,#REF!)</f>
        <v>#REF!</v>
      </c>
      <c r="Q9" s="12" t="e">
        <f t="shared" si="0"/>
        <v>#REF!</v>
      </c>
    </row>
    <row r="10" spans="1:17" ht="18">
      <c r="A10" s="18" t="s">
        <v>1</v>
      </c>
      <c r="B10" s="19" t="s">
        <v>23</v>
      </c>
      <c r="C10" s="18"/>
      <c r="D10" s="20"/>
      <c r="E10" s="18"/>
      <c r="F10" s="20"/>
      <c r="G10" s="20"/>
      <c r="H10" s="19"/>
      <c r="I10" s="21">
        <f>SUM(I11:I28)</f>
        <v>10.799999999999999</v>
      </c>
      <c r="J10" s="22"/>
      <c r="K10" s="11">
        <f>SUM(K3:K9)</f>
        <v>10.8</v>
      </c>
      <c r="L10" s="11">
        <f t="shared" ref="L10:Q10" si="1">SUM(L3:L9)</f>
        <v>30.000000000000004</v>
      </c>
      <c r="M10" s="12">
        <f t="shared" si="1"/>
        <v>14.999999999999998</v>
      </c>
      <c r="N10" s="12" t="e">
        <f t="shared" si="1"/>
        <v>#REF!</v>
      </c>
      <c r="O10" s="12" t="e">
        <f t="shared" si="1"/>
        <v>#REF!</v>
      </c>
      <c r="P10" s="12" t="e">
        <f t="shared" si="1"/>
        <v>#REF!</v>
      </c>
      <c r="Q10" s="12" t="e">
        <f t="shared" si="1"/>
        <v>#REF!</v>
      </c>
    </row>
    <row r="11" spans="1:17" ht="15.6">
      <c r="A11" s="23" t="s">
        <v>24</v>
      </c>
      <c r="B11" s="24" t="s">
        <v>25</v>
      </c>
      <c r="C11" s="25"/>
      <c r="D11" s="25"/>
      <c r="E11" s="25"/>
      <c r="F11" s="25"/>
      <c r="G11" s="25"/>
      <c r="H11" s="25"/>
      <c r="I11" s="26"/>
      <c r="J11" s="6"/>
      <c r="K11" s="6"/>
      <c r="L11" s="6"/>
      <c r="M11" s="6"/>
      <c r="N11" s="6"/>
      <c r="O11" s="6"/>
      <c r="P11" s="6"/>
      <c r="Q11" s="6"/>
    </row>
    <row r="12" spans="1:17" ht="46.8">
      <c r="A12" s="23"/>
      <c r="B12" s="27"/>
      <c r="C12" s="28" t="s">
        <v>26</v>
      </c>
      <c r="D12" s="29" t="s">
        <v>27</v>
      </c>
      <c r="E12" s="28"/>
      <c r="F12" s="29" t="s">
        <v>28</v>
      </c>
      <c r="G12" s="29" t="s">
        <v>29</v>
      </c>
      <c r="H12" s="28">
        <v>7</v>
      </c>
      <c r="I12" s="30">
        <v>0.3</v>
      </c>
      <c r="J12" s="6"/>
      <c r="K12" s="6"/>
      <c r="L12" s="6"/>
      <c r="M12" s="6"/>
      <c r="N12" s="6"/>
      <c r="O12" s="6"/>
      <c r="P12" s="6"/>
      <c r="Q12" s="6"/>
    </row>
    <row r="13" spans="1:17" ht="46.8">
      <c r="A13" s="23"/>
      <c r="B13" s="27"/>
      <c r="C13" s="28" t="s">
        <v>26</v>
      </c>
      <c r="D13" s="29" t="s">
        <v>30</v>
      </c>
      <c r="E13" s="28"/>
      <c r="F13" s="29" t="s">
        <v>31</v>
      </c>
      <c r="G13" s="29" t="s">
        <v>29</v>
      </c>
      <c r="H13" s="28">
        <v>4</v>
      </c>
      <c r="I13" s="30">
        <v>0.5</v>
      </c>
      <c r="J13" s="6"/>
      <c r="K13" s="6"/>
      <c r="L13" s="6"/>
      <c r="M13" s="6"/>
      <c r="N13" s="6"/>
      <c r="O13" s="6"/>
      <c r="P13" s="6"/>
      <c r="Q13" s="6"/>
    </row>
    <row r="14" spans="1:17" ht="46.8">
      <c r="A14" s="23"/>
      <c r="B14" s="27"/>
      <c r="C14" s="28" t="s">
        <v>26</v>
      </c>
      <c r="D14" s="29" t="s">
        <v>32</v>
      </c>
      <c r="E14" s="28"/>
      <c r="F14" s="29" t="s">
        <v>31</v>
      </c>
      <c r="G14" s="29" t="s">
        <v>29</v>
      </c>
      <c r="H14" s="28">
        <v>4</v>
      </c>
      <c r="I14" s="30">
        <v>0.5</v>
      </c>
      <c r="J14" s="6"/>
      <c r="K14" s="6"/>
      <c r="L14" s="6"/>
      <c r="M14" s="6"/>
      <c r="N14" s="6"/>
      <c r="O14" s="6"/>
      <c r="P14" s="6"/>
      <c r="Q14" s="6"/>
    </row>
    <row r="15" spans="1:17" ht="93.6">
      <c r="A15" s="23"/>
      <c r="B15" s="27"/>
      <c r="C15" s="28" t="s">
        <v>26</v>
      </c>
      <c r="D15" s="29" t="s">
        <v>33</v>
      </c>
      <c r="E15" s="28"/>
      <c r="F15" s="29" t="s">
        <v>34</v>
      </c>
      <c r="G15" s="29" t="s">
        <v>35</v>
      </c>
      <c r="H15" s="28">
        <v>1</v>
      </c>
      <c r="I15" s="30">
        <v>1</v>
      </c>
      <c r="J15" s="6"/>
      <c r="K15" s="6"/>
      <c r="L15" s="6"/>
      <c r="M15" s="6"/>
      <c r="N15" s="6"/>
      <c r="O15" s="6"/>
      <c r="P15" s="6"/>
      <c r="Q15" s="6"/>
    </row>
    <row r="16" spans="1:17" ht="46.8">
      <c r="A16" s="23"/>
      <c r="B16" s="27"/>
      <c r="C16" s="28" t="s">
        <v>26</v>
      </c>
      <c r="D16" s="29" t="s">
        <v>36</v>
      </c>
      <c r="E16" s="28"/>
      <c r="F16" s="29" t="s">
        <v>31</v>
      </c>
      <c r="G16" s="29" t="s">
        <v>29</v>
      </c>
      <c r="H16" s="28">
        <v>5</v>
      </c>
      <c r="I16" s="30">
        <v>0.5</v>
      </c>
      <c r="J16" s="6"/>
      <c r="K16" s="6"/>
      <c r="L16" s="6"/>
      <c r="M16" s="6"/>
      <c r="N16" s="6"/>
      <c r="O16" s="6"/>
      <c r="P16" s="6"/>
      <c r="Q16" s="6"/>
    </row>
    <row r="17" spans="1:17" ht="93.6">
      <c r="A17" s="23"/>
      <c r="B17" s="27"/>
      <c r="C17" s="28" t="s">
        <v>26</v>
      </c>
      <c r="D17" s="29" t="s">
        <v>37</v>
      </c>
      <c r="E17" s="28"/>
      <c r="F17" s="29" t="s">
        <v>38</v>
      </c>
      <c r="G17" s="29" t="s">
        <v>39</v>
      </c>
      <c r="H17" s="28">
        <v>7</v>
      </c>
      <c r="I17" s="30">
        <v>0.8</v>
      </c>
      <c r="J17" s="6"/>
      <c r="K17" s="6"/>
      <c r="L17" s="6"/>
      <c r="M17" s="6"/>
      <c r="N17" s="6"/>
      <c r="O17" s="6"/>
      <c r="P17" s="6"/>
      <c r="Q17" s="6"/>
    </row>
    <row r="18" spans="1:17" ht="109.2">
      <c r="A18" s="23"/>
      <c r="B18" s="27"/>
      <c r="C18" s="28" t="s">
        <v>26</v>
      </c>
      <c r="D18" s="29" t="s">
        <v>40</v>
      </c>
      <c r="E18" s="28"/>
      <c r="F18" s="29" t="s">
        <v>41</v>
      </c>
      <c r="G18" s="29" t="s">
        <v>42</v>
      </c>
      <c r="H18" s="28">
        <v>5</v>
      </c>
      <c r="I18" s="30">
        <v>2</v>
      </c>
      <c r="J18" s="6"/>
      <c r="K18" s="6"/>
      <c r="L18" s="6"/>
      <c r="M18" s="6"/>
      <c r="N18" s="6"/>
      <c r="O18" s="6"/>
      <c r="P18" s="6"/>
      <c r="Q18" s="6"/>
    </row>
    <row r="19" spans="1:17" ht="46.8">
      <c r="A19" s="23"/>
      <c r="B19" s="27"/>
      <c r="C19" s="28" t="s">
        <v>26</v>
      </c>
      <c r="D19" s="29" t="s">
        <v>43</v>
      </c>
      <c r="E19" s="28"/>
      <c r="F19" s="29" t="s">
        <v>31</v>
      </c>
      <c r="G19" s="29" t="s">
        <v>29</v>
      </c>
      <c r="H19" s="28">
        <v>7</v>
      </c>
      <c r="I19" s="30">
        <v>0.4</v>
      </c>
      <c r="J19" s="6"/>
      <c r="K19" s="6"/>
      <c r="L19" s="6"/>
      <c r="M19" s="6"/>
      <c r="N19" s="6"/>
      <c r="O19" s="6"/>
      <c r="P19" s="6"/>
      <c r="Q19" s="6"/>
    </row>
    <row r="20" spans="1:17" ht="46.8">
      <c r="A20" s="23"/>
      <c r="B20" s="27"/>
      <c r="C20" s="28" t="s">
        <v>26</v>
      </c>
      <c r="D20" s="29" t="s">
        <v>44</v>
      </c>
      <c r="E20" s="28"/>
      <c r="F20" s="29" t="s">
        <v>31</v>
      </c>
      <c r="G20" s="29" t="s">
        <v>29</v>
      </c>
      <c r="H20" s="28">
        <v>7</v>
      </c>
      <c r="I20" s="30">
        <v>1</v>
      </c>
      <c r="J20" s="6"/>
      <c r="K20" s="6"/>
      <c r="L20" s="6"/>
      <c r="M20" s="6"/>
      <c r="N20" s="6"/>
      <c r="O20" s="6"/>
      <c r="P20" s="6"/>
      <c r="Q20" s="6"/>
    </row>
    <row r="21" spans="1:17" ht="46.8">
      <c r="A21" s="23"/>
      <c r="B21" s="27"/>
      <c r="C21" s="28" t="s">
        <v>26</v>
      </c>
      <c r="D21" s="29" t="s">
        <v>45</v>
      </c>
      <c r="E21" s="28"/>
      <c r="F21" s="29" t="s">
        <v>31</v>
      </c>
      <c r="G21" s="29" t="s">
        <v>29</v>
      </c>
      <c r="H21" s="28">
        <v>5</v>
      </c>
      <c r="I21" s="30">
        <v>0.5</v>
      </c>
      <c r="J21" s="6"/>
      <c r="K21" s="6"/>
      <c r="L21" s="6"/>
      <c r="M21" s="6"/>
      <c r="N21" s="6"/>
      <c r="O21" s="6"/>
      <c r="P21" s="6"/>
      <c r="Q21" s="6"/>
    </row>
    <row r="22" spans="1:17" ht="46.8">
      <c r="A22" s="23"/>
      <c r="B22" s="27"/>
      <c r="C22" s="28" t="s">
        <v>26</v>
      </c>
      <c r="D22" s="29" t="s">
        <v>46</v>
      </c>
      <c r="E22" s="28"/>
      <c r="F22" s="29" t="s">
        <v>31</v>
      </c>
      <c r="G22" s="29" t="s">
        <v>29</v>
      </c>
      <c r="H22" s="28">
        <v>5</v>
      </c>
      <c r="I22" s="30">
        <v>0.5</v>
      </c>
      <c r="J22" s="6"/>
      <c r="K22" s="6"/>
      <c r="L22" s="6"/>
      <c r="M22" s="6"/>
      <c r="N22" s="6"/>
      <c r="O22" s="6"/>
      <c r="P22" s="6"/>
      <c r="Q22" s="6"/>
    </row>
    <row r="23" spans="1:17" ht="46.8">
      <c r="A23" s="23"/>
      <c r="B23" s="27"/>
      <c r="C23" s="28" t="s">
        <v>26</v>
      </c>
      <c r="D23" s="29" t="s">
        <v>47</v>
      </c>
      <c r="E23" s="28"/>
      <c r="F23" s="29" t="s">
        <v>31</v>
      </c>
      <c r="G23" s="29" t="s">
        <v>29</v>
      </c>
      <c r="H23" s="28">
        <v>4</v>
      </c>
      <c r="I23" s="30">
        <v>0.5</v>
      </c>
      <c r="J23" s="6"/>
      <c r="K23" s="6"/>
      <c r="L23" s="6"/>
      <c r="M23" s="6"/>
      <c r="N23" s="6"/>
      <c r="O23" s="6"/>
      <c r="P23" s="6"/>
      <c r="Q23" s="6"/>
    </row>
    <row r="24" spans="1:17" ht="46.8">
      <c r="A24" s="23"/>
      <c r="B24" s="27"/>
      <c r="C24" s="28" t="s">
        <v>26</v>
      </c>
      <c r="D24" s="29" t="s">
        <v>48</v>
      </c>
      <c r="E24" s="28"/>
      <c r="F24" s="29" t="s">
        <v>31</v>
      </c>
      <c r="G24" s="29" t="s">
        <v>29</v>
      </c>
      <c r="H24" s="28">
        <v>7</v>
      </c>
      <c r="I24" s="30">
        <v>0.2</v>
      </c>
      <c r="J24" s="6"/>
      <c r="K24" s="6"/>
      <c r="L24" s="6"/>
      <c r="M24" s="6"/>
      <c r="N24" s="6"/>
      <c r="O24" s="6"/>
      <c r="P24" s="6"/>
      <c r="Q24" s="6"/>
    </row>
    <row r="25" spans="1:17" ht="62.4">
      <c r="A25" s="23"/>
      <c r="B25" s="27"/>
      <c r="C25" s="28" t="s">
        <v>26</v>
      </c>
      <c r="D25" s="29" t="s">
        <v>49</v>
      </c>
      <c r="E25" s="28"/>
      <c r="F25" s="29" t="s">
        <v>31</v>
      </c>
      <c r="G25" s="29" t="s">
        <v>29</v>
      </c>
      <c r="H25" s="28">
        <v>2</v>
      </c>
      <c r="I25" s="30">
        <v>0.5</v>
      </c>
      <c r="J25" s="6"/>
      <c r="K25" s="6"/>
      <c r="L25" s="6"/>
      <c r="M25" s="6"/>
      <c r="N25" s="6"/>
      <c r="O25" s="6"/>
      <c r="P25" s="6"/>
      <c r="Q25" s="6"/>
    </row>
    <row r="26" spans="1:17" ht="46.8">
      <c r="A26" s="23"/>
      <c r="B26" s="27"/>
      <c r="C26" s="28" t="s">
        <v>26</v>
      </c>
      <c r="D26" s="29" t="s">
        <v>50</v>
      </c>
      <c r="E26" s="28"/>
      <c r="F26" s="29" t="s">
        <v>31</v>
      </c>
      <c r="G26" s="29" t="s">
        <v>29</v>
      </c>
      <c r="H26" s="28">
        <v>2</v>
      </c>
      <c r="I26" s="30">
        <v>0.6</v>
      </c>
      <c r="J26" s="6"/>
      <c r="K26" s="6"/>
      <c r="L26" s="6"/>
      <c r="M26" s="6"/>
      <c r="N26" s="6"/>
      <c r="O26" s="6"/>
      <c r="P26" s="6"/>
      <c r="Q26" s="6"/>
    </row>
    <row r="27" spans="1:17" ht="46.8">
      <c r="A27" s="23"/>
      <c r="B27" s="27"/>
      <c r="C27" s="28" t="s">
        <v>26</v>
      </c>
      <c r="D27" s="29" t="s">
        <v>51</v>
      </c>
      <c r="E27" s="28"/>
      <c r="F27" s="29" t="s">
        <v>31</v>
      </c>
      <c r="G27" s="29" t="s">
        <v>29</v>
      </c>
      <c r="H27" s="28">
        <v>1</v>
      </c>
      <c r="I27" s="30">
        <v>1</v>
      </c>
      <c r="J27" s="6"/>
      <c r="K27" s="6"/>
      <c r="L27" s="6"/>
      <c r="M27" s="6"/>
      <c r="N27" s="6"/>
      <c r="O27" s="6"/>
      <c r="P27" s="6"/>
      <c r="Q27" s="6"/>
    </row>
    <row r="28" spans="1:17" ht="14.4">
      <c r="A28" s="34"/>
      <c r="C28" s="35"/>
      <c r="D28" s="33"/>
      <c r="E28" s="35"/>
      <c r="F28" s="33"/>
      <c r="G28" s="33"/>
      <c r="H28" s="35"/>
    </row>
    <row r="29" spans="1:17" ht="18">
      <c r="A29" s="36" t="s">
        <v>2</v>
      </c>
      <c r="B29" s="37" t="s">
        <v>60</v>
      </c>
      <c r="C29" s="36"/>
      <c r="D29" s="38"/>
      <c r="E29" s="36"/>
      <c r="F29" s="38"/>
      <c r="G29" s="38"/>
      <c r="H29" s="36"/>
      <c r="I29" s="39">
        <f>SUM(I30:I88)</f>
        <v>30.000000000000004</v>
      </c>
      <c r="J29" s="40"/>
      <c r="K29" s="40"/>
      <c r="L29" s="40"/>
      <c r="M29" s="40"/>
      <c r="N29" s="40"/>
      <c r="O29" s="40"/>
      <c r="P29" s="40"/>
      <c r="Q29" s="40"/>
    </row>
    <row r="30" spans="1:17" ht="14.4">
      <c r="A30" s="41" t="s">
        <v>61</v>
      </c>
      <c r="B30" s="42" t="s">
        <v>62</v>
      </c>
      <c r="C30" s="43"/>
      <c r="D30" s="43"/>
      <c r="E30" s="43"/>
      <c r="F30" s="43"/>
      <c r="G30" s="43"/>
      <c r="H30" s="44"/>
      <c r="I30" s="45"/>
    </row>
    <row r="31" spans="1:17" ht="43.2">
      <c r="A31" s="41"/>
      <c r="B31" s="42"/>
      <c r="C31" s="46" t="s">
        <v>26</v>
      </c>
      <c r="D31" s="47" t="s">
        <v>63</v>
      </c>
      <c r="E31" s="48"/>
      <c r="F31" s="47" t="s">
        <v>31</v>
      </c>
      <c r="G31" s="47" t="s">
        <v>64</v>
      </c>
      <c r="H31" s="49">
        <v>7</v>
      </c>
      <c r="I31" s="50">
        <v>0.5</v>
      </c>
    </row>
    <row r="32" spans="1:17" ht="43.2">
      <c r="A32" s="41"/>
      <c r="B32" s="42"/>
      <c r="C32" s="46" t="s">
        <v>26</v>
      </c>
      <c r="D32" s="47" t="s">
        <v>65</v>
      </c>
      <c r="E32" s="48"/>
      <c r="F32" s="47" t="s">
        <v>31</v>
      </c>
      <c r="G32" s="47" t="s">
        <v>66</v>
      </c>
      <c r="H32" s="49">
        <v>5</v>
      </c>
      <c r="I32" s="50">
        <v>1</v>
      </c>
    </row>
    <row r="33" spans="1:9" ht="43.2">
      <c r="A33" s="41"/>
      <c r="B33" s="42"/>
      <c r="C33" s="46" t="s">
        <v>26</v>
      </c>
      <c r="D33" s="47" t="s">
        <v>67</v>
      </c>
      <c r="E33" s="48"/>
      <c r="F33" s="47" t="s">
        <v>31</v>
      </c>
      <c r="G33" s="47" t="s">
        <v>29</v>
      </c>
      <c r="H33" s="49">
        <v>2</v>
      </c>
      <c r="I33" s="50">
        <v>0.5</v>
      </c>
    </row>
    <row r="34" spans="1:9" ht="43.2">
      <c r="A34" s="41"/>
      <c r="B34" s="42"/>
      <c r="C34" s="46" t="s">
        <v>26</v>
      </c>
      <c r="D34" s="47" t="s">
        <v>68</v>
      </c>
      <c r="E34" s="48"/>
      <c r="F34" s="47" t="s">
        <v>31</v>
      </c>
      <c r="G34" s="47" t="s">
        <v>29</v>
      </c>
      <c r="H34" s="49">
        <v>5</v>
      </c>
      <c r="I34" s="50">
        <v>0.5</v>
      </c>
    </row>
    <row r="35" spans="1:9" ht="43.2">
      <c r="A35" s="41"/>
      <c r="B35" s="42"/>
      <c r="C35" s="46" t="s">
        <v>26</v>
      </c>
      <c r="D35" s="47" t="s">
        <v>69</v>
      </c>
      <c r="E35" s="48"/>
      <c r="F35" s="47" t="s">
        <v>31</v>
      </c>
      <c r="G35" s="47" t="s">
        <v>29</v>
      </c>
      <c r="H35" s="49">
        <v>5</v>
      </c>
      <c r="I35" s="50">
        <v>0.5</v>
      </c>
    </row>
    <row r="36" spans="1:9" ht="43.2">
      <c r="A36" s="41"/>
      <c r="B36" s="42"/>
      <c r="C36" s="46" t="s">
        <v>26</v>
      </c>
      <c r="D36" s="47" t="s">
        <v>70</v>
      </c>
      <c r="E36" s="48"/>
      <c r="F36" s="47" t="s">
        <v>31</v>
      </c>
      <c r="G36" s="47" t="s">
        <v>71</v>
      </c>
      <c r="H36" s="49">
        <v>5</v>
      </c>
      <c r="I36" s="50">
        <v>0.5</v>
      </c>
    </row>
    <row r="37" spans="1:9" ht="43.2">
      <c r="A37" s="41"/>
      <c r="B37" s="42"/>
      <c r="C37" s="46" t="s">
        <v>26</v>
      </c>
      <c r="D37" s="47" t="s">
        <v>72</v>
      </c>
      <c r="E37" s="48"/>
      <c r="F37" s="47" t="s">
        <v>31</v>
      </c>
      <c r="G37" s="47" t="s">
        <v>73</v>
      </c>
      <c r="H37" s="49">
        <v>5</v>
      </c>
      <c r="I37" s="50">
        <v>0.5</v>
      </c>
    </row>
    <row r="38" spans="1:9" ht="14.4">
      <c r="A38" s="41" t="s">
        <v>74</v>
      </c>
      <c r="B38" s="42" t="s">
        <v>75</v>
      </c>
      <c r="C38" s="43"/>
      <c r="D38" s="43"/>
      <c r="E38" s="43"/>
      <c r="F38" s="43"/>
      <c r="G38" s="43"/>
      <c r="H38" s="44"/>
      <c r="I38" s="45"/>
    </row>
    <row r="39" spans="1:9" ht="43.2">
      <c r="A39" s="41"/>
      <c r="B39" s="42"/>
      <c r="C39" s="46" t="s">
        <v>26</v>
      </c>
      <c r="D39" s="47" t="s">
        <v>76</v>
      </c>
      <c r="E39" s="43"/>
      <c r="F39" s="47" t="s">
        <v>31</v>
      </c>
      <c r="G39" s="47" t="s">
        <v>64</v>
      </c>
      <c r="H39" s="47">
        <v>2</v>
      </c>
      <c r="I39" s="50">
        <v>1</v>
      </c>
    </row>
    <row r="40" spans="1:9" ht="43.2">
      <c r="A40" s="41"/>
      <c r="B40" s="42"/>
      <c r="C40" s="46" t="s">
        <v>26</v>
      </c>
      <c r="D40" s="47" t="s">
        <v>77</v>
      </c>
      <c r="E40" s="43"/>
      <c r="F40" s="47" t="s">
        <v>31</v>
      </c>
      <c r="G40" s="47" t="s">
        <v>29</v>
      </c>
      <c r="H40" s="47">
        <v>5</v>
      </c>
      <c r="I40" s="50">
        <v>0.5</v>
      </c>
    </row>
    <row r="41" spans="1:9" ht="43.2">
      <c r="A41" s="41"/>
      <c r="B41" s="42"/>
      <c r="C41" s="46" t="s">
        <v>26</v>
      </c>
      <c r="D41" s="47" t="s">
        <v>65</v>
      </c>
      <c r="E41" s="43"/>
      <c r="F41" s="47" t="s">
        <v>31</v>
      </c>
      <c r="G41" s="47" t="s">
        <v>66</v>
      </c>
      <c r="H41" s="47">
        <v>5</v>
      </c>
      <c r="I41" s="50">
        <v>1</v>
      </c>
    </row>
    <row r="42" spans="1:9" ht="43.2">
      <c r="A42" s="41"/>
      <c r="B42" s="42"/>
      <c r="C42" s="46" t="s">
        <v>26</v>
      </c>
      <c r="D42" s="47" t="s">
        <v>78</v>
      </c>
      <c r="E42" s="43"/>
      <c r="F42" s="47" t="s">
        <v>31</v>
      </c>
      <c r="G42" s="47" t="s">
        <v>79</v>
      </c>
      <c r="H42" s="47">
        <v>4</v>
      </c>
      <c r="I42" s="50">
        <v>1</v>
      </c>
    </row>
    <row r="43" spans="1:9" ht="43.2">
      <c r="A43" s="41"/>
      <c r="B43" s="42"/>
      <c r="C43" s="46" t="s">
        <v>26</v>
      </c>
      <c r="D43" s="47" t="s">
        <v>80</v>
      </c>
      <c r="E43" s="43"/>
      <c r="F43" s="47" t="s">
        <v>31</v>
      </c>
      <c r="G43" s="47" t="s">
        <v>29</v>
      </c>
      <c r="H43" s="47">
        <v>5</v>
      </c>
      <c r="I43" s="50">
        <v>0.5</v>
      </c>
    </row>
    <row r="44" spans="1:9" ht="86.4">
      <c r="A44" s="41"/>
      <c r="B44" s="42"/>
      <c r="C44" s="46" t="s">
        <v>26</v>
      </c>
      <c r="D44" s="47" t="s">
        <v>81</v>
      </c>
      <c r="E44" s="43"/>
      <c r="F44" s="47" t="s">
        <v>82</v>
      </c>
      <c r="G44" s="47" t="s">
        <v>29</v>
      </c>
      <c r="H44" s="47">
        <v>5</v>
      </c>
      <c r="I44" s="50">
        <v>0.5</v>
      </c>
    </row>
    <row r="45" spans="1:9" ht="86.4">
      <c r="A45" s="41"/>
      <c r="B45" s="42"/>
      <c r="C45" s="46" t="s">
        <v>26</v>
      </c>
      <c r="D45" s="47" t="s">
        <v>70</v>
      </c>
      <c r="E45" s="43"/>
      <c r="F45" s="47" t="s">
        <v>83</v>
      </c>
      <c r="G45" s="47" t="s">
        <v>71</v>
      </c>
      <c r="H45" s="47">
        <v>5</v>
      </c>
      <c r="I45" s="50">
        <v>0.5</v>
      </c>
    </row>
    <row r="46" spans="1:9" ht="43.2">
      <c r="A46" s="41"/>
      <c r="B46" s="42"/>
      <c r="C46" s="46" t="s">
        <v>26</v>
      </c>
      <c r="D46" s="47" t="s">
        <v>84</v>
      </c>
      <c r="E46" s="43"/>
      <c r="F46" s="47" t="s">
        <v>31</v>
      </c>
      <c r="G46" s="47" t="s">
        <v>85</v>
      </c>
      <c r="H46" s="47">
        <v>5</v>
      </c>
      <c r="I46" s="50">
        <v>0.5</v>
      </c>
    </row>
    <row r="47" spans="1:9" ht="43.2">
      <c r="A47" s="41"/>
      <c r="B47" s="42"/>
      <c r="C47" s="46" t="s">
        <v>26</v>
      </c>
      <c r="D47" s="47" t="s">
        <v>86</v>
      </c>
      <c r="E47" s="43"/>
      <c r="F47" s="47" t="s">
        <v>31</v>
      </c>
      <c r="G47" s="47" t="s">
        <v>29</v>
      </c>
      <c r="H47" s="47">
        <v>2</v>
      </c>
      <c r="I47" s="50">
        <v>0.2</v>
      </c>
    </row>
    <row r="48" spans="1:9" ht="43.2">
      <c r="A48" s="41"/>
      <c r="B48" s="42"/>
      <c r="C48" s="46" t="s">
        <v>26</v>
      </c>
      <c r="D48" s="47" t="s">
        <v>87</v>
      </c>
      <c r="E48" s="43"/>
      <c r="F48" s="47" t="s">
        <v>31</v>
      </c>
      <c r="G48" s="47" t="s">
        <v>29</v>
      </c>
      <c r="H48" s="47">
        <v>2</v>
      </c>
      <c r="I48" s="50">
        <v>0.5</v>
      </c>
    </row>
    <row r="49" spans="1:9" ht="43.2">
      <c r="A49" s="41"/>
      <c r="B49" s="42"/>
      <c r="C49" s="46" t="s">
        <v>26</v>
      </c>
      <c r="D49" s="47" t="s">
        <v>88</v>
      </c>
      <c r="E49" s="43"/>
      <c r="F49" s="47" t="s">
        <v>31</v>
      </c>
      <c r="G49" s="47" t="s">
        <v>29</v>
      </c>
      <c r="H49" s="47">
        <v>3</v>
      </c>
      <c r="I49" s="50">
        <v>0.4</v>
      </c>
    </row>
    <row r="50" spans="1:9" ht="43.2">
      <c r="A50" s="41"/>
      <c r="B50" s="42"/>
      <c r="C50" s="46" t="s">
        <v>26</v>
      </c>
      <c r="D50" s="47" t="s">
        <v>89</v>
      </c>
      <c r="E50" s="43"/>
      <c r="F50" s="47" t="s">
        <v>31</v>
      </c>
      <c r="G50" s="47" t="s">
        <v>90</v>
      </c>
      <c r="H50" s="47">
        <v>2</v>
      </c>
      <c r="I50" s="50">
        <v>1.5</v>
      </c>
    </row>
    <row r="51" spans="1:9" ht="15.6">
      <c r="A51" s="41"/>
      <c r="B51" s="42"/>
      <c r="C51" s="47" t="s">
        <v>91</v>
      </c>
      <c r="D51" s="47" t="s">
        <v>92</v>
      </c>
      <c r="E51" s="51"/>
      <c r="F51" s="52"/>
      <c r="G51" s="52"/>
      <c r="H51" s="47">
        <v>3</v>
      </c>
      <c r="I51" s="50">
        <v>0.5</v>
      </c>
    </row>
    <row r="52" spans="1:9" ht="43.2">
      <c r="A52" s="41"/>
      <c r="B52" s="42"/>
      <c r="C52" s="41"/>
      <c r="D52" s="53"/>
      <c r="E52" s="47">
        <v>0</v>
      </c>
      <c r="F52" s="47" t="s">
        <v>93</v>
      </c>
      <c r="G52" s="53"/>
      <c r="H52" s="41"/>
      <c r="I52" s="54"/>
    </row>
    <row r="53" spans="1:9" ht="43.2">
      <c r="A53" s="41"/>
      <c r="B53" s="42"/>
      <c r="C53" s="41"/>
      <c r="D53" s="53"/>
      <c r="E53" s="47">
        <v>1</v>
      </c>
      <c r="F53" s="47" t="s">
        <v>94</v>
      </c>
      <c r="G53" s="53"/>
      <c r="H53" s="41"/>
      <c r="I53" s="54"/>
    </row>
    <row r="54" spans="1:9" ht="86.4">
      <c r="A54" s="41"/>
      <c r="B54" s="42"/>
      <c r="C54" s="41"/>
      <c r="D54" s="53"/>
      <c r="E54" s="47">
        <v>2</v>
      </c>
      <c r="F54" s="47" t="s">
        <v>95</v>
      </c>
      <c r="G54" s="53"/>
      <c r="H54" s="41"/>
      <c r="I54" s="54"/>
    </row>
    <row r="55" spans="1:9" ht="57.6">
      <c r="A55" s="41"/>
      <c r="B55" s="42"/>
      <c r="C55" s="41"/>
      <c r="D55" s="53"/>
      <c r="E55" s="47">
        <v>3</v>
      </c>
      <c r="F55" s="47" t="s">
        <v>96</v>
      </c>
      <c r="G55" s="53"/>
      <c r="H55" s="41"/>
      <c r="I55" s="54"/>
    </row>
    <row r="56" spans="1:9" ht="14.4">
      <c r="A56" s="41" t="s">
        <v>97</v>
      </c>
      <c r="B56" s="42" t="s">
        <v>98</v>
      </c>
      <c r="C56" s="43"/>
      <c r="D56" s="43"/>
      <c r="E56" s="43"/>
      <c r="F56" s="43"/>
      <c r="G56" s="43"/>
      <c r="H56" s="44"/>
      <c r="I56" s="45"/>
    </row>
    <row r="57" spans="1:9" ht="43.2">
      <c r="A57" s="41"/>
      <c r="B57" s="42"/>
      <c r="C57" s="46" t="s">
        <v>26</v>
      </c>
      <c r="D57" s="47" t="s">
        <v>99</v>
      </c>
      <c r="E57" s="47" t="s">
        <v>100</v>
      </c>
      <c r="F57" s="47" t="s">
        <v>31</v>
      </c>
      <c r="G57" s="47" t="s">
        <v>29</v>
      </c>
      <c r="H57" s="47">
        <v>1</v>
      </c>
      <c r="I57" s="50">
        <v>0.8</v>
      </c>
    </row>
    <row r="58" spans="1:9" ht="43.2">
      <c r="A58" s="41"/>
      <c r="B58" s="42"/>
      <c r="C58" s="46" t="s">
        <v>26</v>
      </c>
      <c r="D58" s="47" t="s">
        <v>101</v>
      </c>
      <c r="E58" s="47" t="s">
        <v>100</v>
      </c>
      <c r="F58" s="47" t="s">
        <v>31</v>
      </c>
      <c r="G58" s="47" t="s">
        <v>102</v>
      </c>
      <c r="H58" s="47">
        <v>5</v>
      </c>
      <c r="I58" s="50">
        <v>1</v>
      </c>
    </row>
    <row r="59" spans="1:9" ht="43.2">
      <c r="A59" s="41"/>
      <c r="B59" s="42"/>
      <c r="C59" s="46" t="s">
        <v>26</v>
      </c>
      <c r="D59" s="47" t="s">
        <v>103</v>
      </c>
      <c r="E59" s="47" t="s">
        <v>100</v>
      </c>
      <c r="F59" s="47" t="s">
        <v>31</v>
      </c>
      <c r="G59" s="47" t="s">
        <v>104</v>
      </c>
      <c r="H59" s="47">
        <v>5</v>
      </c>
      <c r="I59" s="50">
        <v>1</v>
      </c>
    </row>
    <row r="60" spans="1:9" ht="129.6">
      <c r="A60" s="41"/>
      <c r="B60" s="42"/>
      <c r="C60" s="46" t="s">
        <v>26</v>
      </c>
      <c r="D60" s="47" t="s">
        <v>105</v>
      </c>
      <c r="E60" s="47" t="s">
        <v>100</v>
      </c>
      <c r="F60" s="47" t="s">
        <v>106</v>
      </c>
      <c r="G60" s="47" t="s">
        <v>29</v>
      </c>
      <c r="H60" s="47">
        <v>5</v>
      </c>
      <c r="I60" s="50">
        <v>2</v>
      </c>
    </row>
    <row r="61" spans="1:9" ht="43.2">
      <c r="A61" s="41"/>
      <c r="B61" s="42"/>
      <c r="C61" s="46" t="s">
        <v>26</v>
      </c>
      <c r="D61" s="47" t="s">
        <v>107</v>
      </c>
      <c r="E61" s="47" t="s">
        <v>100</v>
      </c>
      <c r="F61" s="47" t="s">
        <v>31</v>
      </c>
      <c r="G61" s="47" t="s">
        <v>29</v>
      </c>
      <c r="H61" s="47">
        <v>6</v>
      </c>
      <c r="I61" s="50">
        <v>0.3</v>
      </c>
    </row>
    <row r="62" spans="1:9" ht="43.2">
      <c r="A62" s="41"/>
      <c r="B62" s="42"/>
      <c r="C62" s="46" t="s">
        <v>26</v>
      </c>
      <c r="D62" s="47" t="s">
        <v>108</v>
      </c>
      <c r="E62" s="47" t="s">
        <v>100</v>
      </c>
      <c r="F62" s="47" t="s">
        <v>31</v>
      </c>
      <c r="G62" s="47" t="s">
        <v>109</v>
      </c>
      <c r="H62" s="47">
        <v>5</v>
      </c>
      <c r="I62" s="50">
        <v>0.8</v>
      </c>
    </row>
    <row r="63" spans="1:9" ht="43.2">
      <c r="A63" s="41"/>
      <c r="B63" s="42"/>
      <c r="C63" s="46" t="s">
        <v>26</v>
      </c>
      <c r="D63" s="47" t="s">
        <v>110</v>
      </c>
      <c r="E63" s="47" t="s">
        <v>100</v>
      </c>
      <c r="F63" s="47" t="s">
        <v>31</v>
      </c>
      <c r="G63" s="47" t="s">
        <v>111</v>
      </c>
      <c r="H63" s="47">
        <v>5</v>
      </c>
      <c r="I63" s="50">
        <v>1</v>
      </c>
    </row>
    <row r="64" spans="1:9" ht="115.2">
      <c r="A64" s="41"/>
      <c r="B64" s="42"/>
      <c r="C64" s="46" t="s">
        <v>26</v>
      </c>
      <c r="D64" s="47" t="s">
        <v>112</v>
      </c>
      <c r="E64" s="47" t="s">
        <v>100</v>
      </c>
      <c r="F64" s="47" t="s">
        <v>113</v>
      </c>
      <c r="G64" s="47" t="s">
        <v>29</v>
      </c>
      <c r="H64" s="47">
        <v>5</v>
      </c>
      <c r="I64" s="50">
        <v>2</v>
      </c>
    </row>
    <row r="65" spans="1:9" ht="14.4">
      <c r="A65" s="41" t="s">
        <v>114</v>
      </c>
      <c r="B65" s="42" t="s">
        <v>115</v>
      </c>
      <c r="C65" s="43"/>
      <c r="D65" s="43"/>
      <c r="E65" s="43"/>
      <c r="F65" s="43"/>
      <c r="G65" s="43"/>
      <c r="H65" s="44"/>
      <c r="I65" s="45"/>
    </row>
    <row r="66" spans="1:9" ht="43.2">
      <c r="A66" s="41"/>
      <c r="B66" s="42"/>
      <c r="C66" s="46" t="s">
        <v>26</v>
      </c>
      <c r="D66" s="47" t="s">
        <v>116</v>
      </c>
      <c r="E66" s="47" t="s">
        <v>100</v>
      </c>
      <c r="F66" s="47" t="s">
        <v>31</v>
      </c>
      <c r="G66" s="47" t="s">
        <v>29</v>
      </c>
      <c r="H66" s="47">
        <v>6</v>
      </c>
      <c r="I66" s="50">
        <v>1</v>
      </c>
    </row>
    <row r="67" spans="1:9" ht="43.2">
      <c r="A67" s="41"/>
      <c r="B67" s="42"/>
      <c r="C67" s="46" t="s">
        <v>26</v>
      </c>
      <c r="D67" s="47" t="s">
        <v>117</v>
      </c>
      <c r="E67" s="47" t="s">
        <v>100</v>
      </c>
      <c r="F67" s="47" t="s">
        <v>31</v>
      </c>
      <c r="G67" s="47" t="s">
        <v>29</v>
      </c>
      <c r="H67" s="47">
        <v>6</v>
      </c>
      <c r="I67" s="50">
        <v>1</v>
      </c>
    </row>
    <row r="68" spans="1:9" ht="86.4">
      <c r="A68" s="41"/>
      <c r="B68" s="42"/>
      <c r="C68" s="46" t="s">
        <v>26</v>
      </c>
      <c r="D68" s="47" t="s">
        <v>118</v>
      </c>
      <c r="E68" s="47" t="s">
        <v>100</v>
      </c>
      <c r="F68" s="47" t="s">
        <v>119</v>
      </c>
      <c r="G68" s="47" t="s">
        <v>29</v>
      </c>
      <c r="H68" s="47">
        <v>5</v>
      </c>
      <c r="I68" s="50">
        <v>1</v>
      </c>
    </row>
    <row r="69" spans="1:9" ht="86.4">
      <c r="A69" s="41"/>
      <c r="B69" s="42"/>
      <c r="C69" s="46" t="s">
        <v>26</v>
      </c>
      <c r="D69" s="47" t="s">
        <v>120</v>
      </c>
      <c r="E69" s="47" t="s">
        <v>100</v>
      </c>
      <c r="F69" s="47" t="s">
        <v>119</v>
      </c>
      <c r="G69" s="47" t="s">
        <v>29</v>
      </c>
      <c r="H69" s="47">
        <v>5</v>
      </c>
      <c r="I69" s="50">
        <v>0.8</v>
      </c>
    </row>
    <row r="70" spans="1:9" ht="43.2">
      <c r="A70" s="41"/>
      <c r="B70" s="42"/>
      <c r="C70" s="46" t="s">
        <v>26</v>
      </c>
      <c r="D70" s="47" t="s">
        <v>121</v>
      </c>
      <c r="E70" s="47" t="s">
        <v>100</v>
      </c>
      <c r="F70" s="47" t="s">
        <v>31</v>
      </c>
      <c r="G70" s="47" t="s">
        <v>73</v>
      </c>
      <c r="H70" s="47">
        <v>6</v>
      </c>
      <c r="I70" s="50">
        <v>0.5</v>
      </c>
    </row>
    <row r="71" spans="1:9" ht="43.2">
      <c r="A71" s="41"/>
      <c r="B71" s="42"/>
      <c r="C71" s="46" t="s">
        <v>26</v>
      </c>
      <c r="D71" s="47" t="s">
        <v>122</v>
      </c>
      <c r="E71" s="47" t="s">
        <v>100</v>
      </c>
      <c r="F71" s="47" t="s">
        <v>31</v>
      </c>
      <c r="G71" s="47" t="s">
        <v>73</v>
      </c>
      <c r="H71" s="47">
        <v>6</v>
      </c>
      <c r="I71" s="50">
        <v>0.5</v>
      </c>
    </row>
    <row r="72" spans="1:9" ht="43.2">
      <c r="A72" s="41"/>
      <c r="B72" s="42"/>
      <c r="C72" s="46" t="s">
        <v>26</v>
      </c>
      <c r="D72" s="47" t="s">
        <v>123</v>
      </c>
      <c r="E72" s="47" t="s">
        <v>100</v>
      </c>
      <c r="F72" s="47" t="s">
        <v>31</v>
      </c>
      <c r="G72" s="47" t="s">
        <v>124</v>
      </c>
      <c r="H72" s="47">
        <v>4</v>
      </c>
      <c r="I72" s="50">
        <v>0.5</v>
      </c>
    </row>
    <row r="73" spans="1:9" ht="43.2">
      <c r="A73" s="41"/>
      <c r="B73" s="42"/>
      <c r="C73" s="46" t="s">
        <v>26</v>
      </c>
      <c r="D73" s="47" t="s">
        <v>51</v>
      </c>
      <c r="E73" s="47" t="s">
        <v>100</v>
      </c>
      <c r="F73" s="47" t="s">
        <v>31</v>
      </c>
      <c r="G73" s="47" t="s">
        <v>29</v>
      </c>
      <c r="H73" s="47">
        <v>2</v>
      </c>
      <c r="I73" s="50">
        <v>0.8</v>
      </c>
    </row>
    <row r="74" spans="1:9" ht="14.4">
      <c r="A74" s="41"/>
      <c r="B74" s="42"/>
      <c r="C74" s="47" t="s">
        <v>91</v>
      </c>
      <c r="D74" s="47" t="s">
        <v>125</v>
      </c>
      <c r="E74" s="47" t="s">
        <v>100</v>
      </c>
      <c r="F74" s="47" t="s">
        <v>100</v>
      </c>
      <c r="G74" s="47" t="s">
        <v>100</v>
      </c>
      <c r="H74" s="47">
        <v>2</v>
      </c>
      <c r="I74" s="50">
        <v>0.8</v>
      </c>
    </row>
    <row r="75" spans="1:9" ht="43.2">
      <c r="A75" s="41"/>
      <c r="B75" s="42"/>
      <c r="C75" s="54"/>
      <c r="D75" s="47" t="s">
        <v>100</v>
      </c>
      <c r="E75" s="47">
        <v>0</v>
      </c>
      <c r="F75" s="47" t="s">
        <v>93</v>
      </c>
      <c r="G75" s="47" t="s">
        <v>100</v>
      </c>
      <c r="H75" s="47"/>
      <c r="I75" s="50"/>
    </row>
    <row r="76" spans="1:9" ht="43.2">
      <c r="A76" s="41"/>
      <c r="B76" s="42"/>
      <c r="C76" s="54"/>
      <c r="D76" s="47" t="s">
        <v>100</v>
      </c>
      <c r="E76" s="47">
        <v>1</v>
      </c>
      <c r="F76" s="47" t="s">
        <v>94</v>
      </c>
      <c r="G76" s="47" t="s">
        <v>100</v>
      </c>
      <c r="H76" s="47"/>
      <c r="I76" s="50"/>
    </row>
    <row r="77" spans="1:9" ht="86.4">
      <c r="A77" s="41"/>
      <c r="B77" s="42"/>
      <c r="C77" s="54"/>
      <c r="D77" s="47" t="s">
        <v>100</v>
      </c>
      <c r="E77" s="47">
        <v>2</v>
      </c>
      <c r="F77" s="47" t="s">
        <v>95</v>
      </c>
      <c r="G77" s="47" t="s">
        <v>100</v>
      </c>
      <c r="H77" s="47"/>
      <c r="I77" s="50"/>
    </row>
    <row r="78" spans="1:9" ht="57.6">
      <c r="A78" s="41"/>
      <c r="B78" s="42"/>
      <c r="C78" s="54"/>
      <c r="D78" s="47" t="s">
        <v>100</v>
      </c>
      <c r="E78" s="47">
        <v>3</v>
      </c>
      <c r="F78" s="47" t="s">
        <v>96</v>
      </c>
      <c r="G78" s="47" t="s">
        <v>100</v>
      </c>
      <c r="H78" s="47"/>
      <c r="I78" s="50"/>
    </row>
    <row r="79" spans="1:9" ht="14.4">
      <c r="A79" s="41"/>
      <c r="B79" s="42"/>
      <c r="C79" s="47" t="s">
        <v>91</v>
      </c>
      <c r="D79" s="47" t="s">
        <v>126</v>
      </c>
      <c r="E79" s="47" t="s">
        <v>100</v>
      </c>
      <c r="F79" s="47" t="s">
        <v>100</v>
      </c>
      <c r="G79" s="47" t="s">
        <v>100</v>
      </c>
      <c r="H79" s="47">
        <v>3</v>
      </c>
      <c r="I79" s="50">
        <v>0.8</v>
      </c>
    </row>
    <row r="80" spans="1:9" ht="43.2">
      <c r="A80" s="41"/>
      <c r="B80" s="42"/>
      <c r="C80" s="54"/>
      <c r="D80" s="47" t="s">
        <v>100</v>
      </c>
      <c r="E80" s="47">
        <v>0</v>
      </c>
      <c r="F80" s="47" t="s">
        <v>93</v>
      </c>
      <c r="G80" s="47" t="s">
        <v>100</v>
      </c>
      <c r="H80" s="47"/>
      <c r="I80" s="50"/>
    </row>
    <row r="81" spans="1:9" ht="43.2">
      <c r="A81" s="41"/>
      <c r="B81" s="42"/>
      <c r="C81" s="54"/>
      <c r="D81" s="47" t="s">
        <v>100</v>
      </c>
      <c r="E81" s="47">
        <v>1</v>
      </c>
      <c r="F81" s="47" t="s">
        <v>94</v>
      </c>
      <c r="G81" s="47" t="s">
        <v>100</v>
      </c>
      <c r="H81" s="47"/>
      <c r="I81" s="50"/>
    </row>
    <row r="82" spans="1:9" ht="86.4">
      <c r="A82" s="41"/>
      <c r="B82" s="42"/>
      <c r="C82" s="54"/>
      <c r="D82" s="47" t="s">
        <v>100</v>
      </c>
      <c r="E82" s="47">
        <v>2</v>
      </c>
      <c r="F82" s="47" t="s">
        <v>95</v>
      </c>
      <c r="G82" s="47" t="s">
        <v>100</v>
      </c>
      <c r="H82" s="47"/>
      <c r="I82" s="50"/>
    </row>
    <row r="83" spans="1:9" ht="57.6">
      <c r="A83" s="41"/>
      <c r="B83" s="42"/>
      <c r="C83" s="54"/>
      <c r="D83" s="47" t="s">
        <v>100</v>
      </c>
      <c r="E83" s="47">
        <v>3</v>
      </c>
      <c r="F83" s="47" t="s">
        <v>96</v>
      </c>
      <c r="G83" s="47" t="s">
        <v>100</v>
      </c>
      <c r="H83" s="47"/>
      <c r="I83" s="50"/>
    </row>
    <row r="84" spans="1:9" ht="14.4">
      <c r="A84" s="41"/>
      <c r="B84" s="54"/>
      <c r="C84" s="47" t="s">
        <v>91</v>
      </c>
      <c r="D84" s="47" t="s">
        <v>127</v>
      </c>
      <c r="E84" s="47" t="s">
        <v>100</v>
      </c>
      <c r="F84" s="47" t="s">
        <v>100</v>
      </c>
      <c r="G84" s="47" t="s">
        <v>100</v>
      </c>
      <c r="H84" s="47">
        <v>3</v>
      </c>
      <c r="I84" s="50">
        <v>0.8</v>
      </c>
    </row>
    <row r="85" spans="1:9" ht="43.2">
      <c r="A85" s="41"/>
      <c r="B85" s="54"/>
      <c r="C85" s="41"/>
      <c r="D85" s="47" t="s">
        <v>100</v>
      </c>
      <c r="E85" s="47">
        <v>0</v>
      </c>
      <c r="F85" s="47" t="s">
        <v>93</v>
      </c>
      <c r="G85" s="47" t="s">
        <v>100</v>
      </c>
      <c r="H85" s="47"/>
      <c r="I85" s="50"/>
    </row>
    <row r="86" spans="1:9" ht="43.2">
      <c r="A86" s="41"/>
      <c r="B86" s="54"/>
      <c r="C86" s="51"/>
      <c r="D86" s="47" t="s">
        <v>100</v>
      </c>
      <c r="E86" s="47">
        <v>1</v>
      </c>
      <c r="F86" s="47" t="s">
        <v>94</v>
      </c>
      <c r="G86" s="47" t="s">
        <v>100</v>
      </c>
      <c r="H86" s="47"/>
      <c r="I86" s="47"/>
    </row>
    <row r="87" spans="1:9" ht="86.4">
      <c r="A87" s="41"/>
      <c r="B87" s="54"/>
      <c r="C87" s="41"/>
      <c r="D87" s="47" t="s">
        <v>100</v>
      </c>
      <c r="E87" s="47">
        <v>2</v>
      </c>
      <c r="F87" s="47" t="s">
        <v>95</v>
      </c>
      <c r="G87" s="47" t="s">
        <v>100</v>
      </c>
      <c r="H87" s="47"/>
      <c r="I87" s="47"/>
    </row>
    <row r="88" spans="1:9" ht="57.6">
      <c r="A88" s="41"/>
      <c r="B88" s="54"/>
      <c r="C88" s="41"/>
      <c r="D88" s="47" t="s">
        <v>100</v>
      </c>
      <c r="E88" s="47">
        <v>3</v>
      </c>
      <c r="F88" s="47" t="s">
        <v>96</v>
      </c>
      <c r="G88" s="47" t="s">
        <v>100</v>
      </c>
      <c r="H88" s="47"/>
      <c r="I88" s="47"/>
    </row>
    <row r="89" spans="1:9" ht="14.4">
      <c r="A89" s="34"/>
      <c r="C89" s="35"/>
      <c r="D89" s="33"/>
      <c r="E89" s="35"/>
      <c r="F89" s="33"/>
      <c r="G89" s="33"/>
      <c r="H89" s="35"/>
    </row>
    <row r="90" spans="1:9" ht="18">
      <c r="A90" s="36" t="s">
        <v>3</v>
      </c>
      <c r="B90" s="37" t="s">
        <v>128</v>
      </c>
      <c r="C90" s="36"/>
      <c r="D90" s="38"/>
      <c r="E90" s="36"/>
      <c r="F90" s="38"/>
      <c r="G90" s="38"/>
      <c r="H90" s="36"/>
      <c r="I90" s="39">
        <f>SUM(I91:I137)</f>
        <v>15</v>
      </c>
    </row>
    <row r="91" spans="1:9" ht="14.4">
      <c r="A91" s="41" t="s">
        <v>129</v>
      </c>
      <c r="B91" s="42" t="s">
        <v>130</v>
      </c>
      <c r="C91" s="43"/>
      <c r="D91" s="43"/>
      <c r="E91" s="43"/>
      <c r="F91" s="43"/>
      <c r="G91" s="43"/>
      <c r="H91" s="44"/>
      <c r="I91" s="45"/>
    </row>
    <row r="92" spans="1:9" ht="43.2">
      <c r="A92" s="41"/>
      <c r="B92" s="54"/>
      <c r="C92" s="46" t="s">
        <v>26</v>
      </c>
      <c r="D92" s="47" t="s">
        <v>131</v>
      </c>
      <c r="E92" s="47" t="s">
        <v>100</v>
      </c>
      <c r="F92" s="47" t="s">
        <v>31</v>
      </c>
      <c r="G92" s="47" t="s">
        <v>29</v>
      </c>
      <c r="H92" s="47">
        <v>7</v>
      </c>
      <c r="I92" s="50">
        <v>0.4</v>
      </c>
    </row>
    <row r="93" spans="1:9" ht="43.2">
      <c r="A93" s="41"/>
      <c r="B93" s="54"/>
      <c r="C93" s="46" t="s">
        <v>26</v>
      </c>
      <c r="D93" s="47" t="s">
        <v>132</v>
      </c>
      <c r="E93" s="47" t="s">
        <v>100</v>
      </c>
      <c r="F93" s="47" t="s">
        <v>31</v>
      </c>
      <c r="G93" s="47" t="s">
        <v>29</v>
      </c>
      <c r="H93" s="47">
        <v>7</v>
      </c>
      <c r="I93" s="50">
        <v>0.4</v>
      </c>
    </row>
    <row r="94" spans="1:9" ht="43.2">
      <c r="A94" s="41"/>
      <c r="B94" s="54"/>
      <c r="C94" s="46" t="s">
        <v>26</v>
      </c>
      <c r="D94" s="47" t="s">
        <v>133</v>
      </c>
      <c r="E94" s="47" t="s">
        <v>100</v>
      </c>
      <c r="F94" s="47" t="s">
        <v>31</v>
      </c>
      <c r="G94" s="47" t="s">
        <v>29</v>
      </c>
      <c r="H94" s="47">
        <v>7</v>
      </c>
      <c r="I94" s="50">
        <v>0.4</v>
      </c>
    </row>
    <row r="95" spans="1:9" ht="43.2">
      <c r="A95" s="41"/>
      <c r="B95" s="54"/>
      <c r="C95" s="46" t="s">
        <v>26</v>
      </c>
      <c r="D95" s="47" t="s">
        <v>134</v>
      </c>
      <c r="E95" s="47" t="s">
        <v>100</v>
      </c>
      <c r="F95" s="47" t="s">
        <v>31</v>
      </c>
      <c r="G95" s="47" t="s">
        <v>29</v>
      </c>
      <c r="H95" s="47">
        <v>7</v>
      </c>
      <c r="I95" s="50">
        <v>0.4</v>
      </c>
    </row>
    <row r="96" spans="1:9" ht="43.2">
      <c r="A96" s="41"/>
      <c r="B96" s="54"/>
      <c r="C96" s="46" t="s">
        <v>26</v>
      </c>
      <c r="D96" s="47" t="s">
        <v>135</v>
      </c>
      <c r="E96" s="47" t="s">
        <v>100</v>
      </c>
      <c r="F96" s="47" t="s">
        <v>31</v>
      </c>
      <c r="G96" s="47" t="s">
        <v>29</v>
      </c>
      <c r="H96" s="47">
        <v>5</v>
      </c>
      <c r="I96" s="50">
        <v>0.5</v>
      </c>
    </row>
    <row r="97" spans="1:9" ht="43.2">
      <c r="A97" s="41"/>
      <c r="B97" s="54"/>
      <c r="C97" s="46" t="s">
        <v>26</v>
      </c>
      <c r="D97" s="47" t="s">
        <v>136</v>
      </c>
      <c r="E97" s="47" t="s">
        <v>100</v>
      </c>
      <c r="F97" s="47" t="s">
        <v>31</v>
      </c>
      <c r="G97" s="47" t="s">
        <v>29</v>
      </c>
      <c r="H97" s="47">
        <v>5</v>
      </c>
      <c r="I97" s="50">
        <v>0.5</v>
      </c>
    </row>
    <row r="98" spans="1:9" ht="43.2">
      <c r="A98" s="41"/>
      <c r="B98" s="54"/>
      <c r="C98" s="46" t="s">
        <v>26</v>
      </c>
      <c r="D98" s="47" t="s">
        <v>137</v>
      </c>
      <c r="E98" s="47" t="s">
        <v>100</v>
      </c>
      <c r="F98" s="47" t="s">
        <v>31</v>
      </c>
      <c r="G98" s="47" t="s">
        <v>29</v>
      </c>
      <c r="H98" s="47">
        <v>5</v>
      </c>
      <c r="I98" s="50">
        <v>0.5</v>
      </c>
    </row>
    <row r="99" spans="1:9" ht="43.2">
      <c r="A99" s="41"/>
      <c r="B99" s="54"/>
      <c r="C99" s="46" t="s">
        <v>26</v>
      </c>
      <c r="D99" s="47" t="s">
        <v>138</v>
      </c>
      <c r="E99" s="47" t="s">
        <v>100</v>
      </c>
      <c r="F99" s="47" t="s">
        <v>31</v>
      </c>
      <c r="G99" s="47" t="s">
        <v>29</v>
      </c>
      <c r="H99" s="47">
        <v>5</v>
      </c>
      <c r="I99" s="50">
        <v>0.5</v>
      </c>
    </row>
    <row r="100" spans="1:9" ht="43.2">
      <c r="A100" s="41"/>
      <c r="B100" s="54"/>
      <c r="C100" s="46" t="s">
        <v>26</v>
      </c>
      <c r="D100" s="47" t="s">
        <v>139</v>
      </c>
      <c r="E100" s="47" t="s">
        <v>100</v>
      </c>
      <c r="F100" s="47" t="s">
        <v>31</v>
      </c>
      <c r="G100" s="47" t="s">
        <v>124</v>
      </c>
      <c r="H100" s="47">
        <v>6</v>
      </c>
      <c r="I100" s="50">
        <v>0.6</v>
      </c>
    </row>
    <row r="101" spans="1:9" ht="43.2">
      <c r="A101" s="41"/>
      <c r="B101" s="54"/>
      <c r="C101" s="46" t="s">
        <v>26</v>
      </c>
      <c r="D101" s="47" t="s">
        <v>140</v>
      </c>
      <c r="E101" s="47" t="s">
        <v>100</v>
      </c>
      <c r="F101" s="47" t="s">
        <v>31</v>
      </c>
      <c r="G101" s="47" t="s">
        <v>124</v>
      </c>
      <c r="H101" s="47">
        <v>6</v>
      </c>
      <c r="I101" s="50">
        <v>0.6</v>
      </c>
    </row>
    <row r="102" spans="1:9" ht="43.2">
      <c r="A102" s="41"/>
      <c r="B102" s="54"/>
      <c r="C102" s="46" t="s">
        <v>26</v>
      </c>
      <c r="D102" s="47" t="s">
        <v>141</v>
      </c>
      <c r="E102" s="47" t="s">
        <v>100</v>
      </c>
      <c r="F102" s="47" t="s">
        <v>31</v>
      </c>
      <c r="G102" s="47" t="s">
        <v>124</v>
      </c>
      <c r="H102" s="47">
        <v>6</v>
      </c>
      <c r="I102" s="50">
        <v>0.6</v>
      </c>
    </row>
    <row r="103" spans="1:9" ht="43.2">
      <c r="A103" s="41"/>
      <c r="B103" s="54"/>
      <c r="C103" s="46" t="s">
        <v>26</v>
      </c>
      <c r="D103" s="47" t="s">
        <v>142</v>
      </c>
      <c r="E103" s="47" t="s">
        <v>100</v>
      </c>
      <c r="F103" s="47" t="s">
        <v>31</v>
      </c>
      <c r="G103" s="47" t="s">
        <v>124</v>
      </c>
      <c r="H103" s="47">
        <v>6</v>
      </c>
      <c r="I103" s="50">
        <v>0.6</v>
      </c>
    </row>
    <row r="104" spans="1:9" ht="43.2">
      <c r="A104" s="41"/>
      <c r="B104" s="54"/>
      <c r="C104" s="46" t="s">
        <v>26</v>
      </c>
      <c r="D104" s="47" t="s">
        <v>143</v>
      </c>
      <c r="E104" s="47" t="s">
        <v>100</v>
      </c>
      <c r="F104" s="47" t="s">
        <v>31</v>
      </c>
      <c r="G104" s="47" t="s">
        <v>29</v>
      </c>
      <c r="H104" s="47">
        <v>6</v>
      </c>
      <c r="I104" s="50">
        <v>0.6</v>
      </c>
    </row>
    <row r="105" spans="1:9" ht="43.2">
      <c r="A105" s="41"/>
      <c r="B105" s="54"/>
      <c r="C105" s="46" t="s">
        <v>26</v>
      </c>
      <c r="D105" s="47" t="s">
        <v>144</v>
      </c>
      <c r="E105" s="47" t="s">
        <v>100</v>
      </c>
      <c r="F105" s="47" t="s">
        <v>31</v>
      </c>
      <c r="G105" s="47" t="s">
        <v>29</v>
      </c>
      <c r="H105" s="47">
        <v>6</v>
      </c>
      <c r="I105" s="50">
        <v>0.6</v>
      </c>
    </row>
    <row r="106" spans="1:9" ht="43.2">
      <c r="A106" s="41"/>
      <c r="B106" s="54"/>
      <c r="C106" s="46" t="s">
        <v>26</v>
      </c>
      <c r="D106" s="47" t="s">
        <v>145</v>
      </c>
      <c r="E106" s="47" t="s">
        <v>100</v>
      </c>
      <c r="F106" s="47" t="s">
        <v>31</v>
      </c>
      <c r="G106" s="47" t="s">
        <v>29</v>
      </c>
      <c r="H106" s="47">
        <v>6</v>
      </c>
      <c r="I106" s="50">
        <v>0.6</v>
      </c>
    </row>
    <row r="107" spans="1:9" ht="43.2">
      <c r="A107" s="41"/>
      <c r="B107" s="54"/>
      <c r="C107" s="46" t="s">
        <v>26</v>
      </c>
      <c r="D107" s="47" t="s">
        <v>146</v>
      </c>
      <c r="E107" s="47" t="s">
        <v>100</v>
      </c>
      <c r="F107" s="47" t="s">
        <v>31</v>
      </c>
      <c r="G107" s="47" t="s">
        <v>29</v>
      </c>
      <c r="H107" s="47">
        <v>6</v>
      </c>
      <c r="I107" s="50">
        <v>0.6</v>
      </c>
    </row>
    <row r="108" spans="1:9" ht="43.2">
      <c r="A108" s="41"/>
      <c r="B108" s="54"/>
      <c r="C108" s="46" t="s">
        <v>26</v>
      </c>
      <c r="D108" s="47" t="s">
        <v>147</v>
      </c>
      <c r="E108" s="47" t="s">
        <v>100</v>
      </c>
      <c r="F108" s="47" t="s">
        <v>31</v>
      </c>
      <c r="G108" s="47" t="s">
        <v>73</v>
      </c>
      <c r="H108" s="47">
        <v>3</v>
      </c>
      <c r="I108" s="50">
        <v>0.5</v>
      </c>
    </row>
    <row r="109" spans="1:9" ht="43.2">
      <c r="A109" s="41"/>
      <c r="B109" s="54"/>
      <c r="C109" s="46" t="s">
        <v>26</v>
      </c>
      <c r="D109" s="47" t="s">
        <v>148</v>
      </c>
      <c r="E109" s="47" t="s">
        <v>100</v>
      </c>
      <c r="F109" s="47" t="s">
        <v>31</v>
      </c>
      <c r="G109" s="47" t="s">
        <v>73</v>
      </c>
      <c r="H109" s="47">
        <v>3</v>
      </c>
      <c r="I109" s="50">
        <v>0.5</v>
      </c>
    </row>
    <row r="110" spans="1:9" ht="43.2">
      <c r="A110" s="41"/>
      <c r="B110" s="54"/>
      <c r="C110" s="46" t="s">
        <v>26</v>
      </c>
      <c r="D110" s="47" t="s">
        <v>149</v>
      </c>
      <c r="E110" s="47" t="s">
        <v>100</v>
      </c>
      <c r="F110" s="47" t="s">
        <v>31</v>
      </c>
      <c r="G110" s="47" t="s">
        <v>73</v>
      </c>
      <c r="H110" s="47">
        <v>3</v>
      </c>
      <c r="I110" s="50">
        <v>0.5</v>
      </c>
    </row>
    <row r="111" spans="1:9" ht="43.2">
      <c r="A111" s="41"/>
      <c r="B111" s="54"/>
      <c r="C111" s="46" t="s">
        <v>26</v>
      </c>
      <c r="D111" s="47" t="s">
        <v>150</v>
      </c>
      <c r="E111" s="47" t="s">
        <v>100</v>
      </c>
      <c r="F111" s="47" t="s">
        <v>31</v>
      </c>
      <c r="G111" s="47" t="s">
        <v>73</v>
      </c>
      <c r="H111" s="47">
        <v>3</v>
      </c>
      <c r="I111" s="50">
        <v>0.5</v>
      </c>
    </row>
    <row r="112" spans="1:9" ht="43.2">
      <c r="A112" s="41"/>
      <c r="B112" s="54"/>
      <c r="C112" s="46" t="s">
        <v>26</v>
      </c>
      <c r="D112" s="47" t="s">
        <v>151</v>
      </c>
      <c r="E112" s="47" t="s">
        <v>100</v>
      </c>
      <c r="F112" s="47" t="s">
        <v>31</v>
      </c>
      <c r="G112" s="47" t="s">
        <v>29</v>
      </c>
      <c r="H112" s="47">
        <v>4</v>
      </c>
      <c r="I112" s="50">
        <v>0.4</v>
      </c>
    </row>
    <row r="113" spans="1:9" ht="43.2">
      <c r="A113" s="41"/>
      <c r="B113" s="54"/>
      <c r="C113" s="46" t="s">
        <v>26</v>
      </c>
      <c r="D113" s="47" t="s">
        <v>152</v>
      </c>
      <c r="E113" s="47" t="s">
        <v>100</v>
      </c>
      <c r="F113" s="47" t="s">
        <v>31</v>
      </c>
      <c r="G113" s="47" t="s">
        <v>29</v>
      </c>
      <c r="H113" s="47">
        <v>4</v>
      </c>
      <c r="I113" s="50">
        <v>0.4</v>
      </c>
    </row>
    <row r="114" spans="1:9" ht="43.2">
      <c r="A114" s="41"/>
      <c r="B114" s="54"/>
      <c r="C114" s="46" t="s">
        <v>26</v>
      </c>
      <c r="D114" s="47" t="s">
        <v>153</v>
      </c>
      <c r="E114" s="47" t="s">
        <v>100</v>
      </c>
      <c r="F114" s="47" t="s">
        <v>31</v>
      </c>
      <c r="G114" s="47" t="s">
        <v>29</v>
      </c>
      <c r="H114" s="47">
        <v>4</v>
      </c>
      <c r="I114" s="50">
        <v>0.4</v>
      </c>
    </row>
    <row r="115" spans="1:9" ht="43.2">
      <c r="A115" s="41"/>
      <c r="B115" s="54"/>
      <c r="C115" s="46" t="s">
        <v>26</v>
      </c>
      <c r="D115" s="47" t="s">
        <v>154</v>
      </c>
      <c r="E115" s="47" t="s">
        <v>100</v>
      </c>
      <c r="F115" s="47" t="s">
        <v>31</v>
      </c>
      <c r="G115" s="47" t="s">
        <v>29</v>
      </c>
      <c r="H115" s="47">
        <v>4</v>
      </c>
      <c r="I115" s="50">
        <v>0.4</v>
      </c>
    </row>
    <row r="116" spans="1:9" ht="43.2">
      <c r="A116" s="41"/>
      <c r="B116" s="54"/>
      <c r="C116" s="46" t="s">
        <v>26</v>
      </c>
      <c r="D116" s="47" t="s">
        <v>155</v>
      </c>
      <c r="E116" s="47" t="s">
        <v>100</v>
      </c>
      <c r="F116" s="47" t="s">
        <v>31</v>
      </c>
      <c r="G116" s="47" t="s">
        <v>29</v>
      </c>
      <c r="H116" s="47">
        <v>2</v>
      </c>
      <c r="I116" s="50">
        <v>0.3</v>
      </c>
    </row>
    <row r="117" spans="1:9" ht="43.2">
      <c r="A117" s="41"/>
      <c r="B117" s="54"/>
      <c r="C117" s="46" t="s">
        <v>26</v>
      </c>
      <c r="D117" s="47" t="s">
        <v>51</v>
      </c>
      <c r="E117" s="47" t="s">
        <v>100</v>
      </c>
      <c r="F117" s="47" t="s">
        <v>31</v>
      </c>
      <c r="G117" s="47" t="s">
        <v>29</v>
      </c>
      <c r="H117" s="47">
        <v>1</v>
      </c>
      <c r="I117" s="50">
        <v>0.7</v>
      </c>
    </row>
    <row r="118" spans="1:9" ht="14.4">
      <c r="A118" s="41"/>
      <c r="B118" s="54"/>
      <c r="C118" s="47" t="s">
        <v>91</v>
      </c>
      <c r="D118" s="47" t="s">
        <v>156</v>
      </c>
      <c r="E118" s="47" t="s">
        <v>100</v>
      </c>
      <c r="F118" s="47" t="s">
        <v>100</v>
      </c>
      <c r="G118" s="47" t="s">
        <v>100</v>
      </c>
      <c r="H118" s="47">
        <v>3</v>
      </c>
      <c r="I118" s="50">
        <v>0.5</v>
      </c>
    </row>
    <row r="119" spans="1:9" ht="43.2">
      <c r="A119" s="41"/>
      <c r="B119" s="54"/>
      <c r="C119" s="41"/>
      <c r="D119" s="47" t="s">
        <v>100</v>
      </c>
      <c r="E119" s="47">
        <v>0</v>
      </c>
      <c r="F119" s="47" t="s">
        <v>93</v>
      </c>
      <c r="G119" s="47" t="s">
        <v>100</v>
      </c>
      <c r="H119" s="47"/>
      <c r="I119" s="50"/>
    </row>
    <row r="120" spans="1:9" ht="43.2">
      <c r="A120" s="41"/>
      <c r="B120" s="54"/>
      <c r="C120" s="41"/>
      <c r="D120" s="47" t="s">
        <v>100</v>
      </c>
      <c r="E120" s="47">
        <v>1</v>
      </c>
      <c r="F120" s="47" t="s">
        <v>94</v>
      </c>
      <c r="G120" s="47" t="s">
        <v>100</v>
      </c>
      <c r="H120" s="47"/>
      <c r="I120" s="50"/>
    </row>
    <row r="121" spans="1:9" ht="86.4">
      <c r="A121" s="41"/>
      <c r="B121" s="54"/>
      <c r="C121" s="51"/>
      <c r="D121" s="47" t="s">
        <v>100</v>
      </c>
      <c r="E121" s="47">
        <v>2</v>
      </c>
      <c r="F121" s="47" t="s">
        <v>95</v>
      </c>
      <c r="G121" s="47" t="s">
        <v>100</v>
      </c>
      <c r="H121" s="47"/>
      <c r="I121" s="50"/>
    </row>
    <row r="122" spans="1:9" ht="57.6">
      <c r="A122" s="41"/>
      <c r="B122" s="54"/>
      <c r="C122" s="41"/>
      <c r="D122" s="47" t="s">
        <v>100</v>
      </c>
      <c r="E122" s="47">
        <v>3</v>
      </c>
      <c r="F122" s="47" t="s">
        <v>96</v>
      </c>
      <c r="G122" s="47" t="s">
        <v>100</v>
      </c>
      <c r="H122" s="47"/>
      <c r="I122" s="50"/>
    </row>
    <row r="123" spans="1:9" ht="14.4">
      <c r="A123" s="41"/>
      <c r="B123" s="54"/>
      <c r="C123" s="47" t="s">
        <v>91</v>
      </c>
      <c r="D123" s="47" t="s">
        <v>157</v>
      </c>
      <c r="E123" s="47" t="s">
        <v>100</v>
      </c>
      <c r="F123" s="47" t="s">
        <v>100</v>
      </c>
      <c r="G123" s="47" t="s">
        <v>100</v>
      </c>
      <c r="H123" s="47">
        <v>3</v>
      </c>
      <c r="I123" s="50">
        <v>0.5</v>
      </c>
    </row>
    <row r="124" spans="1:9" ht="43.2">
      <c r="A124" s="41"/>
      <c r="B124" s="54"/>
      <c r="C124" s="41"/>
      <c r="D124" s="47" t="s">
        <v>100</v>
      </c>
      <c r="E124" s="47">
        <v>0</v>
      </c>
      <c r="F124" s="47" t="s">
        <v>93</v>
      </c>
      <c r="G124" s="47" t="s">
        <v>100</v>
      </c>
      <c r="H124" s="47"/>
      <c r="I124" s="50"/>
    </row>
    <row r="125" spans="1:9" ht="43.2">
      <c r="A125" s="41"/>
      <c r="B125" s="54"/>
      <c r="C125" s="41"/>
      <c r="D125" s="47" t="s">
        <v>100</v>
      </c>
      <c r="E125" s="47">
        <v>1</v>
      </c>
      <c r="F125" s="47" t="s">
        <v>94</v>
      </c>
      <c r="G125" s="47" t="s">
        <v>100</v>
      </c>
      <c r="H125" s="47"/>
      <c r="I125" s="50"/>
    </row>
    <row r="126" spans="1:9" ht="86.4">
      <c r="A126" s="41"/>
      <c r="B126" s="54"/>
      <c r="C126" s="51"/>
      <c r="D126" s="47" t="s">
        <v>100</v>
      </c>
      <c r="E126" s="47">
        <v>2</v>
      </c>
      <c r="F126" s="47" t="s">
        <v>95</v>
      </c>
      <c r="G126" s="47" t="s">
        <v>100</v>
      </c>
      <c r="H126" s="47"/>
      <c r="I126" s="50"/>
    </row>
    <row r="127" spans="1:9" ht="57.6">
      <c r="A127" s="41"/>
      <c r="B127" s="54"/>
      <c r="C127" s="41"/>
      <c r="D127" s="47" t="s">
        <v>100</v>
      </c>
      <c r="E127" s="47">
        <v>3</v>
      </c>
      <c r="F127" s="47" t="s">
        <v>96</v>
      </c>
      <c r="G127" s="47" t="s">
        <v>100</v>
      </c>
      <c r="H127" s="47"/>
      <c r="I127" s="50"/>
    </row>
    <row r="128" spans="1:9" ht="14.4">
      <c r="A128" s="41"/>
      <c r="B128" s="54"/>
      <c r="C128" s="47" t="s">
        <v>91</v>
      </c>
      <c r="D128" s="47" t="s">
        <v>158</v>
      </c>
      <c r="E128" s="47" t="s">
        <v>100</v>
      </c>
      <c r="F128" s="47" t="s">
        <v>100</v>
      </c>
      <c r="G128" s="47" t="s">
        <v>100</v>
      </c>
      <c r="H128" s="47">
        <v>3</v>
      </c>
      <c r="I128" s="50">
        <v>0.5</v>
      </c>
    </row>
    <row r="129" spans="1:9" ht="43.2">
      <c r="A129" s="41"/>
      <c r="B129" s="54"/>
      <c r="C129" s="41"/>
      <c r="D129" s="47" t="s">
        <v>100</v>
      </c>
      <c r="E129" s="47">
        <v>0</v>
      </c>
      <c r="F129" s="47" t="s">
        <v>93</v>
      </c>
      <c r="G129" s="47" t="s">
        <v>100</v>
      </c>
      <c r="H129" s="47"/>
      <c r="I129" s="50"/>
    </row>
    <row r="130" spans="1:9" ht="43.2">
      <c r="A130" s="41"/>
      <c r="B130" s="54"/>
      <c r="C130" s="41"/>
      <c r="D130" s="47" t="s">
        <v>100</v>
      </c>
      <c r="E130" s="47">
        <v>1</v>
      </c>
      <c r="F130" s="47" t="s">
        <v>94</v>
      </c>
      <c r="G130" s="47" t="s">
        <v>100</v>
      </c>
      <c r="H130" s="47"/>
      <c r="I130" s="50"/>
    </row>
    <row r="131" spans="1:9" ht="86.4">
      <c r="A131" s="41"/>
      <c r="B131" s="54"/>
      <c r="C131" s="41"/>
      <c r="D131" s="47" t="s">
        <v>100</v>
      </c>
      <c r="E131" s="47">
        <v>2</v>
      </c>
      <c r="F131" s="47" t="s">
        <v>95</v>
      </c>
      <c r="G131" s="47" t="s">
        <v>100</v>
      </c>
      <c r="H131" s="47"/>
      <c r="I131" s="50"/>
    </row>
    <row r="132" spans="1:9" ht="57.6">
      <c r="A132" s="41"/>
      <c r="B132" s="54"/>
      <c r="C132" s="41"/>
      <c r="D132" s="47" t="s">
        <v>100</v>
      </c>
      <c r="E132" s="47">
        <v>3</v>
      </c>
      <c r="F132" s="47" t="s">
        <v>96</v>
      </c>
      <c r="G132" s="47" t="s">
        <v>100</v>
      </c>
      <c r="H132" s="47"/>
      <c r="I132" s="50"/>
    </row>
    <row r="133" spans="1:9" ht="14.4">
      <c r="A133" s="41"/>
      <c r="B133" s="54"/>
      <c r="C133" s="47" t="s">
        <v>91</v>
      </c>
      <c r="D133" s="47" t="s">
        <v>159</v>
      </c>
      <c r="E133" s="47" t="s">
        <v>100</v>
      </c>
      <c r="F133" s="47" t="s">
        <v>100</v>
      </c>
      <c r="G133" s="47" t="s">
        <v>100</v>
      </c>
      <c r="H133" s="47">
        <v>3</v>
      </c>
      <c r="I133" s="50">
        <v>0.5</v>
      </c>
    </row>
    <row r="134" spans="1:9" ht="43.2">
      <c r="A134" s="41"/>
      <c r="B134" s="54"/>
      <c r="C134" s="41"/>
      <c r="D134" s="47" t="s">
        <v>100</v>
      </c>
      <c r="E134" s="47">
        <v>0</v>
      </c>
      <c r="F134" s="47" t="s">
        <v>93</v>
      </c>
      <c r="G134" s="47" t="s">
        <v>100</v>
      </c>
      <c r="H134" s="47"/>
      <c r="I134" s="50"/>
    </row>
    <row r="135" spans="1:9" ht="43.2">
      <c r="A135" s="41"/>
      <c r="B135" s="54"/>
      <c r="C135" s="41"/>
      <c r="D135" s="47" t="s">
        <v>100</v>
      </c>
      <c r="E135" s="47">
        <v>1</v>
      </c>
      <c r="F135" s="47" t="s">
        <v>94</v>
      </c>
      <c r="G135" s="47" t="s">
        <v>100</v>
      </c>
      <c r="H135" s="47"/>
      <c r="I135" s="50"/>
    </row>
    <row r="136" spans="1:9" ht="86.4">
      <c r="A136" s="41"/>
      <c r="B136" s="54"/>
      <c r="C136" s="41"/>
      <c r="D136" s="47" t="s">
        <v>100</v>
      </c>
      <c r="E136" s="47">
        <v>2</v>
      </c>
      <c r="F136" s="47" t="s">
        <v>95</v>
      </c>
      <c r="G136" s="47" t="s">
        <v>100</v>
      </c>
      <c r="H136" s="47"/>
      <c r="I136" s="50"/>
    </row>
    <row r="137" spans="1:9" ht="57.6">
      <c r="A137" s="41"/>
      <c r="B137" s="54"/>
      <c r="C137" s="41"/>
      <c r="D137" s="47" t="s">
        <v>100</v>
      </c>
      <c r="E137" s="47">
        <v>3</v>
      </c>
      <c r="F137" s="47" t="s">
        <v>96</v>
      </c>
      <c r="G137" s="47" t="s">
        <v>100</v>
      </c>
      <c r="H137" s="47"/>
      <c r="I137" s="50"/>
    </row>
    <row r="138" spans="1:9" ht="14.4">
      <c r="A138" s="55"/>
      <c r="B138" s="56"/>
      <c r="C138" s="55"/>
      <c r="D138" s="57"/>
      <c r="E138" s="57"/>
      <c r="F138" s="57"/>
      <c r="G138" s="57"/>
      <c r="H138" s="57"/>
      <c r="I138" s="58"/>
    </row>
    <row r="139" spans="1:9" ht="14.4">
      <c r="A139" s="34"/>
      <c r="C139" s="35"/>
      <c r="D139" s="33"/>
      <c r="E139" s="35"/>
      <c r="F139" s="33"/>
      <c r="G139" s="33"/>
      <c r="H139" s="33"/>
    </row>
    <row r="140" spans="1:9" ht="18">
      <c r="A140" s="34"/>
      <c r="C140" s="35"/>
      <c r="D140" s="33"/>
      <c r="E140" s="35"/>
      <c r="F140" s="59" t="s">
        <v>7</v>
      </c>
      <c r="G140" s="59"/>
      <c r="H140" s="60"/>
      <c r="I140" s="61">
        <f>I90+I29+I10</f>
        <v>55.8</v>
      </c>
    </row>
    <row r="141" spans="1:9" ht="17.399999999999999" customHeight="1">
      <c r="A141" s="34"/>
      <c r="C141" s="35"/>
      <c r="D141" s="33"/>
      <c r="E141" s="35"/>
      <c r="F141" s="33"/>
      <c r="G141" s="33"/>
      <c r="H141" s="3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>
      <selection activeCell="B20" sqref="B20"/>
    </sheetView>
  </sheetViews>
  <sheetFormatPr defaultColWidth="12.21875" defaultRowHeight="14.4"/>
  <cols>
    <col min="2" max="2" width="103.5546875" style="33" customWidth="1"/>
  </cols>
  <sheetData>
    <row r="1" spans="1:2" ht="28.05" customHeight="1">
      <c r="A1" s="62" t="s">
        <v>52</v>
      </c>
      <c r="B1" s="62"/>
    </row>
    <row r="2" spans="1:2">
      <c r="A2" s="31">
        <v>1</v>
      </c>
      <c r="B2" s="32" t="s">
        <v>53</v>
      </c>
    </row>
    <row r="3" spans="1:2">
      <c r="A3" s="31">
        <v>2</v>
      </c>
      <c r="B3" s="32" t="s">
        <v>54</v>
      </c>
    </row>
    <row r="4" spans="1:2">
      <c r="A4" s="31">
        <v>3</v>
      </c>
      <c r="B4" s="32" t="s">
        <v>55</v>
      </c>
    </row>
    <row r="5" spans="1:2">
      <c r="A5" s="31">
        <v>4</v>
      </c>
      <c r="B5" s="32" t="s">
        <v>56</v>
      </c>
    </row>
    <row r="6" spans="1:2">
      <c r="A6" s="31">
        <v>5</v>
      </c>
      <c r="B6" s="32" t="s">
        <v>57</v>
      </c>
    </row>
    <row r="7" spans="1:2">
      <c r="A7" s="31">
        <v>6</v>
      </c>
      <c r="B7" s="32" t="s">
        <v>58</v>
      </c>
    </row>
    <row r="8" spans="1:2">
      <c r="A8" s="31">
        <v>7</v>
      </c>
      <c r="B8" s="32" t="s">
        <v>59</v>
      </c>
    </row>
  </sheetData>
  <mergeCells count="1">
    <mergeCell ref="A1:B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2024-02-16T19:56:04Z</dcterms:modified>
</cp:coreProperties>
</file>